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M:\2. PROGRAMOS\3.1 EGADP - SP 21-27\2. Kvietimai\SAPS\1.2 KVIETIMŲ PLANAI\REGIONINĖS PRIEMONĖS KVIETIMAI\Kvietimų planai\Kvietimų planas - UTENA\26 08 05 Kvietimų planas\"/>
    </mc:Choice>
  </mc:AlternateContent>
  <xr:revisionPtr revIDLastSave="0" documentId="8_{8B5334B1-69F7-4167-8DAA-9FC0466C3729}" xr6:coauthVersionLast="47" xr6:coauthVersionMax="47" xr10:uidLastSave="{00000000-0000-0000-0000-000000000000}"/>
  <bookViews>
    <workbookView xWindow="-108" yWindow="-108" windowWidth="23256" windowHeight="13896" firstSheet="4" activeTab="4" xr2:uid="{00000000-000D-0000-FFFF-FFFF00000000}"/>
  </bookViews>
  <sheets>
    <sheet name="ŠMSM" sheetId="1" state="hidden" r:id="rId1"/>
    <sheet name="SM" sheetId="2" state="hidden" r:id="rId2"/>
    <sheet name="AM" sheetId="3" state="hidden" r:id="rId3"/>
    <sheet name="VRM" sheetId="4" state="hidden" r:id="rId4"/>
    <sheet name="SADM" sheetId="5" r:id="rId5"/>
    <sheet name="SAM" sheetId="6" state="hidden" r:id="rId6"/>
    <sheet name="JUNGTINIAI" sheetId="7" state="hidden" r:id="rId7"/>
  </sheets>
  <definedNames>
    <definedName name="_xlnm.Print_Area" localSheetId="0">ŠMSM!#REF!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72" i="5" l="1"/>
  <c r="T72" i="5"/>
  <c r="AE72" i="5"/>
  <c r="U70" i="5"/>
  <c r="T70" i="5"/>
  <c r="AE70" i="5"/>
  <c r="U68" i="5"/>
  <c r="AE68" i="5" s="1"/>
  <c r="T68" i="5" l="1"/>
  <c r="U66" i="5" l="1"/>
  <c r="T66" i="5" s="1"/>
  <c r="U64" i="5"/>
  <c r="T64" i="5" s="1"/>
  <c r="AE66" i="5" l="1"/>
  <c r="AE64" i="5"/>
  <c r="U62" i="5"/>
  <c r="T62" i="5" s="1"/>
  <c r="AE62" i="5"/>
  <c r="U60" i="5"/>
  <c r="T60" i="5" s="1"/>
  <c r="U58" i="5"/>
  <c r="T58" i="5" s="1"/>
  <c r="AE58" i="5"/>
  <c r="U56" i="5"/>
  <c r="AE56" i="5" s="1"/>
  <c r="U54" i="5"/>
  <c r="AE54" i="5" s="1"/>
  <c r="T56" i="5" l="1"/>
  <c r="T54" i="5"/>
  <c r="AE60" i="5"/>
  <c r="U52" i="5"/>
  <c r="AE52" i="5" s="1"/>
  <c r="U50" i="5"/>
  <c r="AE50" i="5" s="1"/>
  <c r="U48" i="5"/>
  <c r="AE48" i="5" s="1"/>
  <c r="U46" i="5"/>
  <c r="AE46" i="5" s="1"/>
  <c r="U44" i="5"/>
  <c r="AE44" i="5" s="1"/>
  <c r="U42" i="5"/>
  <c r="AE42" i="5" s="1"/>
  <c r="U40" i="5"/>
  <c r="AE40" i="5" s="1"/>
  <c r="U38" i="5"/>
  <c r="AE38" i="5" s="1"/>
  <c r="U36" i="5"/>
  <c r="AE36" i="5" s="1"/>
  <c r="T36" i="5" l="1"/>
  <c r="T48" i="5"/>
  <c r="T52" i="5"/>
  <c r="T50" i="5"/>
  <c r="U79" i="1"/>
  <c r="T79" i="1" s="1"/>
  <c r="U76" i="1"/>
  <c r="AE76" i="1" s="1"/>
  <c r="U73" i="1"/>
  <c r="AE73" i="1" s="1"/>
  <c r="U70" i="1"/>
  <c r="T70" i="1" s="1"/>
  <c r="U67" i="1"/>
  <c r="AE67" i="1" s="1"/>
  <c r="AE64" i="1"/>
  <c r="V58" i="1"/>
  <c r="U58" i="1"/>
  <c r="T58" i="1" s="1"/>
  <c r="V54" i="1"/>
  <c r="U54" i="1"/>
  <c r="AE54" i="1" s="1"/>
  <c r="U49" i="1"/>
  <c r="AE49" i="1" s="1"/>
  <c r="T49" i="1"/>
  <c r="AB43" i="1"/>
  <c r="V43" i="1"/>
  <c r="U43" i="1"/>
  <c r="AE43" i="1" s="1"/>
  <c r="U37" i="1"/>
  <c r="AE37" i="1" s="1"/>
  <c r="U32" i="1"/>
  <c r="T27" i="1" s="1"/>
  <c r="AE27" i="1"/>
  <c r="V27" i="1"/>
  <c r="U27" i="1"/>
  <c r="V21" i="1"/>
  <c r="U21" i="1"/>
  <c r="AE21" i="1" s="1"/>
  <c r="V15" i="1"/>
  <c r="U15" i="1" s="1"/>
  <c r="AE15" i="1" s="1"/>
  <c r="U12" i="1"/>
  <c r="AE12" i="1" s="1"/>
  <c r="U7" i="1"/>
  <c r="AE7" i="1" s="1"/>
  <c r="AE70" i="1" l="1"/>
  <c r="AE79" i="1"/>
  <c r="T7" i="1"/>
  <c r="AE32" i="1"/>
  <c r="AE58" i="1"/>
  <c r="T73" i="1"/>
  <c r="T64" i="1"/>
  <c r="U34" i="5" l="1"/>
  <c r="AE34" i="5" s="1"/>
  <c r="U32" i="5"/>
  <c r="AE32" i="5" s="1"/>
  <c r="U30" i="5"/>
  <c r="AE30" i="5" s="1"/>
  <c r="T30" i="5" l="1"/>
  <c r="T32" i="5"/>
  <c r="T34" i="5"/>
  <c r="U28" i="5"/>
  <c r="AE28" i="5" s="1"/>
  <c r="U26" i="5"/>
  <c r="AE26" i="5" s="1"/>
  <c r="U24" i="5"/>
  <c r="AE24" i="5" s="1"/>
  <c r="U22" i="5"/>
  <c r="T22" i="5" s="1"/>
  <c r="U20" i="5"/>
  <c r="AE20" i="5" s="1"/>
  <c r="U18" i="5"/>
  <c r="AE18" i="5" s="1"/>
  <c r="T18" i="5" l="1"/>
  <c r="AE22" i="5"/>
  <c r="T24" i="5"/>
  <c r="U16" i="5"/>
  <c r="AE16" i="5" s="1"/>
  <c r="U14" i="5" l="1"/>
  <c r="T14" i="5" s="1"/>
  <c r="AE14" i="5" l="1"/>
  <c r="U12" i="5"/>
  <c r="AE12" i="5" s="1"/>
  <c r="U10" i="5"/>
  <c r="AE10" i="5" s="1"/>
  <c r="U8" i="5"/>
  <c r="AE8" i="5" s="1"/>
  <c r="U6" i="5"/>
  <c r="AE6" i="5" s="1"/>
  <c r="T8" i="5" l="1"/>
  <c r="T6" i="5"/>
</calcChain>
</file>

<file path=xl/sharedStrings.xml><?xml version="1.0" encoding="utf-8"?>
<sst xmlns="http://schemas.openxmlformats.org/spreadsheetml/2006/main" count="1738" uniqueCount="322">
  <si>
    <t>Kvietimo numeris</t>
  </si>
  <si>
    <t>Kvietimo pavadinimas</t>
  </si>
  <si>
    <t>Nurodoma pažangos priemonės veikla (poveiklė), dėl kurios planuojamas kvietimas. Jeigu veiklai įgyvendinti suplanuoti projektai, nurodomas projekto pavadinimas. Viename kvietime gali būti nurodyti keli projektai. Gali būti pasirenkamos kelios veiklos (projektai) vienai pažangos priemonei įgyvendinti. Jeigu kvietimas apima kelias pažangos priemones, informacija pateikiama pagal visas nurodytas pažangos priemones. Kai kvietimų planas rengiamas INVESTIS, veiklų (poveiklių) pavadinimai pasirenkami iš sąrašo. Jeigu patvirtinti pasirinktos pažangos priemonės projektai, pasirenkami konkretūs projektai.</t>
  </si>
  <si>
    <t>Konkretus uždavinys arba priemonė (reforma ar investicija)</t>
  </si>
  <si>
    <t>Valstybei svarbus projektas</t>
  </si>
  <si>
    <t>Strateginės svarbos projektas</t>
  </si>
  <si>
    <t>Siektini stebėsenos rodikliai</t>
  </si>
  <si>
    <t>Pavadinimas</t>
  </si>
  <si>
    <t>Kodas</t>
  </si>
  <si>
    <t>Matavimo vienetas</t>
  </si>
  <si>
    <t>Siektina reikšmė</t>
  </si>
  <si>
    <t xml:space="preserve">Nurodomas stebėsenos
rodiklio kodas.
</t>
  </si>
  <si>
    <t>Nurodomas stebėsenos rodiklio pavadinimas.</t>
  </si>
  <si>
    <t>Nurodomas stebėsenos rodiklio matavimo vienetas.</t>
  </si>
  <si>
    <t>Nurodoma siektina stebėsenos rodiklio reikšmė.</t>
  </si>
  <si>
    <t>EGADP paskolos lėšos</t>
  </si>
  <si>
    <t>Sostinės regionas</t>
  </si>
  <si>
    <t>Vidurio ir Vakarų Lietuva</t>
  </si>
  <si>
    <t>Nurodomas ministerijos arba RPPl                                                                            administruojančiosios institucijos suteiktas kvietimo pavadinimas.</t>
  </si>
  <si>
    <t>Nurodoma „Taip“, jeigu veiklai (poveiklei) įgyvendinti suplanuotas valstybei svarbus projektas, kitu atveju nurodoma „Ne“. Jeigu kvietimas apima kelias pažangos priemones, informacija pateikiama pagal visas nurodytas veiklas (poveikles).</t>
  </si>
  <si>
    <t xml:space="preserve">Nurodoma pažangos priemonės veiklos (poveiklės) finansavimo iš bendrojo finansavimo lėšų suma (eurais), skirta kvietimui. </t>
  </si>
  <si>
    <t>Nurodoma planuojama kvietimo pradžios (kvietimo paskelbimo) data metų ir mėnesių tikslumu. Kai planuojamos finansinės priemonės:
- kai teikiamos paskolos, – data, kai kontroliuojančiojo arba specialiojo fondo valdytojas (toliau – fondo valdytojas) pradeda priimti paraiškas iš galutinių gavėjų dėl paskolos;
- kai teikiamos portfelinės garantijos, – data, kai fondo valdytojas pasirašo sutartį dėl garantijų teikimo sąlygų (arba tokios sutarties įsigaliojimo data);
- kai teikiamos individualios garantijos, – data, kai fondo valdytojas pasirašo sutartį dėl garantijų teikimo sąlygų (arba tokios sutarties įsigaliojimo data);
- kai teikiamos rizikos kapitalo investicijos (toliau – RKI), – kai RKI fondas pradeda investavimo veiklą (pasirašyta sutartis su RKI fondo valdytoju ir pritrauktos privačios lėšos).</t>
  </si>
  <si>
    <t>Nurodoma planuojama kvietimo pabaigos (projekto įgyvendinimo plano pateikimo) data metų ir mėnesių tikslumu.</t>
  </si>
  <si>
    <t>Pastabos:</t>
  </si>
  <si>
    <t>_____________________________________________________________________________________________________________________________________________________________________________</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</si>
  <si>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</si>
  <si>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</si>
  <si>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</si>
  <si>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</si>
  <si>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</si>
  <si>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</si>
  <si>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</si>
  <si>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</si>
  <si>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</si>
  <si>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</si>
  <si>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</si>
  <si>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</si>
  <si>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</si>
  <si>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Nurodoma pažangos priemonės veiklos (poveiklės) apskritis. Taikoma tik TPF. Gali būti kelios apskritys.</t>
  </si>
  <si>
    <t>Ministerijos nepildo.
Iš INVESTIS nurodoma paskelbto kvietimo data.</t>
  </si>
  <si>
    <t>KVIETIMŲ TEIKTI PROJEKTŲ ĮGYVENDINIMO PLANUS PLANAS</t>
  </si>
  <si>
    <t>Nurodomas Europos Sąjungos 2021–2027 metų investicijų programos fondas (Europos regioninės plėtros fondas (toliau – ERPF), Sanglaudos fondas, „Europos socialinis fondas  +“ (toliau – ESF+), Teisingos pertvarkos fondas (toliau – TPF).</t>
  </si>
  <si>
    <t>Asignavimų valdytojas</t>
  </si>
  <si>
    <t>Nurodomas atsakingas asignavimų valdytojas.</t>
  </si>
  <si>
    <t>Nurodoma administruojančioji institucija.</t>
  </si>
  <si>
    <t>Nurodoma pažangos priemonės veiklos (poveiklės) finansavimo forma.</t>
  </si>
  <si>
    <t>Nurodomas projektų atrankos būdas.</t>
  </si>
  <si>
    <t>Pareiškėjų tipas: viešasis,  privatus</t>
  </si>
  <si>
    <t>Nurodomas pareiškėjų tipas (sektorius).</t>
  </si>
  <si>
    <t>Nurodomas Europos Sąjungos investicijų
administravimo informacinėje sistemoje (toliau – INVESTIS) suteiktas kvietimo teikti projektų įgyvendinimo planus (toliau – kvietimas) numeris. Kai kvietimų planą rengia ministerija, pažangos priemonės koordinatorius (jei paskirtas) (toliau kartu – ministerija) arba kai                įgyvendinami regionų plėtros planų įgyvendinimo projektai, regionų plėtros planų   administruojančioji institucija (toliau –   RPPl               administruojančioji institucija), kvietimo numeris sudaromas pagal Kvietimų ir projektų kodavimo instrukciją, paskelbtą svetainėje esinvesticijos.lt.</t>
  </si>
  <si>
    <t>Nurodomas pažangos priemonės, dėl kurios veiklos (-ų) planuojamas kvietimas, numeris. Gali būti nurodomos kelios pažangos priemonės. Kai kvietimų planas rengiamas INVESTIS, numeris pasirenkamas iš pažangos priemonių sąrašo.</t>
  </si>
  <si>
    <t xml:space="preserve">Nurodomas pažangos priemonės, dėl kurios veiklos (-ų) planuojamas kvietimas, pavadinimas. Gali būti nurodomos kelios pažangos priemonės. Kai kvietimų planas rengiamas INVESTIS, pavadinimas pasirenkamas iš pažangos priemonių sąrašo. </t>
  </si>
  <si>
    <r>
      <t xml:space="preserve">Jeigu nurodytą pažangos priemonės veiklą (poveiklę) planuojama iš dalies finansuoti Europos Sąjungos (toliau – ES) fondų lėšomis, nurodomas konkretus 2021–2027 </t>
    </r>
    <r>
      <rPr>
        <i/>
        <sz val="9"/>
        <rFont val="Times New Roman"/>
        <family val="1"/>
        <charset val="186"/>
      </rPr>
      <t xml:space="preserve">metų </t>
    </r>
    <r>
      <rPr>
        <i/>
        <sz val="9"/>
        <color theme="1"/>
        <rFont val="Times New Roman"/>
        <family val="1"/>
        <charset val="186"/>
      </rPr>
      <t>Europos Sąjungos investicijų programos uždavinys (2021 m. birželio 24 d. Europos Parlamento ir Tarybos reglamento (ES)</t>
    </r>
    <r>
      <rPr>
        <i/>
        <sz val="9"/>
        <color rgb="FFFF0000"/>
        <rFont val="Times New Roman"/>
        <family val="1"/>
        <charset val="186"/>
      </rPr>
      <t xml:space="preserve"> </t>
    </r>
    <r>
      <rPr>
        <i/>
        <sz val="9"/>
        <color theme="1"/>
        <rFont val="Times New Roman"/>
        <family val="1"/>
        <charset val="186"/>
      </rPr>
      <t>2021/1060, kuriuo nustatomos bendros Europos regioninės plėtros fondo, „Europos socialinio fondo +“, Sanglaudos fondo, Teisingos pertvarkos fondo ir Europos j</t>
    </r>
    <r>
      <rPr>
        <i/>
        <sz val="9"/>
        <rFont val="Times New Roman"/>
        <family val="1"/>
        <charset val="186"/>
      </rPr>
      <t>ūr</t>
    </r>
    <r>
      <rPr>
        <i/>
        <sz val="9"/>
        <color theme="1"/>
        <rFont val="Times New Roman"/>
        <family val="1"/>
        <charset val="186"/>
      </rPr>
      <t xml:space="preserve">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r>
  </si>
  <si>
    <r>
      <t xml:space="preserve">Strateginės svarbos projektas nurodomas pagal Reglamentą (ES) 2021/1060. Nurodoma „Taip“, jeigu pasirinktai veiklai (poveiklei) įgyvendinti suplanuotas strateginės svarbos projektas pagal </t>
    </r>
    <r>
      <rPr>
        <i/>
        <sz val="9"/>
        <rFont val="Times New Roman"/>
        <family val="1"/>
        <charset val="186"/>
      </rPr>
      <t>2021–2027 metų Europos Sąjungos</t>
    </r>
    <r>
      <rPr>
        <i/>
        <sz val="9"/>
        <color theme="1"/>
        <rFont val="Times New Roman"/>
        <family val="1"/>
        <charset val="186"/>
      </rPr>
      <t xml:space="preserve">  fondų investicijų programą. Jeigu kvietimas apima kelias pažangos priemones, informacija pateikiama pagal visas nurodytas veiklas (poveikles).</t>
    </r>
  </si>
  <si>
    <t xml:space="preserve">Nurodomi galimi pareiškėjai veiklai (poveiklei) įgyvendinti, o  kai planuojamos finan-sinės priemonės, – galimi galutiniai gavėjai.  Kai kvietimų planas rengiamas INVESTIS, laukas automatiškai užpildomas priemonės duomenų INVESTIS formoje pasirinkus pažangos priemonę ir veiklą (poveiklę) (išskyrus, kai planuojamos
finansinės priemonės).
</t>
  </si>
  <si>
    <t xml:space="preserve">Bendra kvietimui skirta finansavimo lėšų suma (eurais) </t>
  </si>
  <si>
    <r>
      <t>Nurodoma bendra kvietimui skirta finansavimo lėšų suma (s</t>
    </r>
    <r>
      <rPr>
        <i/>
        <sz val="9"/>
        <rFont val="Times New Roman"/>
        <family val="1"/>
        <charset val="186"/>
      </rPr>
      <t>usumuojamos 21–26 stulpeliuose nurodytos sumos).</t>
    </r>
    <r>
      <rPr>
        <i/>
        <sz val="9"/>
        <color theme="1"/>
        <rFont val="Times New Roman"/>
        <family val="1"/>
        <charset val="186"/>
      </rPr>
      <t xml:space="preserve"> Jeigu kvietimas apima kelias pažangos priemones, nurodomi visų pažangos prie-monių duomenys atskirose eilutėse. </t>
    </r>
  </si>
  <si>
    <t xml:space="preserve">Didžiausia galima skirti finansavimo lėšų suma projektui ir (arba) projekto veiklai įgyvendinti (eurais) </t>
  </si>
  <si>
    <t>Nurodoma didžiausia galima skirti finansavimo lėšų suma projektui ir (ar) projekto veiklai įgyvendinti (jei taikoma).</t>
  </si>
  <si>
    <t>Finansavimo šaltinis (-iai) ir sumos (eurais)</t>
  </si>
  <si>
    <t>Valstybės biudžeto lėšos</t>
  </si>
  <si>
    <r>
      <t xml:space="preserve">Europos Sąjungos (toliau </t>
    </r>
    <r>
      <rPr>
        <b/>
        <sz val="10"/>
        <rFont val="Times New Roman"/>
        <family val="1"/>
        <charset val="186"/>
      </rPr>
      <t>–</t>
    </r>
    <r>
      <rPr>
        <b/>
        <sz val="10"/>
        <color theme="1"/>
        <rFont val="Times New Roman"/>
        <family val="1"/>
        <charset val="186"/>
      </rPr>
      <t xml:space="preserve"> ES) fondų lėšos</t>
    </r>
  </si>
  <si>
    <t>Ekonomikos gaivinimo ir atsparumo didinimo priemonės (toliau – EGADP) subsidijos lėšos</t>
  </si>
  <si>
    <t xml:space="preserve">
Bendrojo finansavimo lėšos</t>
  </si>
  <si>
    <t>Nurodoma pažangos priemonės veiklos (poveiklės) finansavimo iš ES fondų lėšų suma (eurais), skirta kvietimui.</t>
  </si>
  <si>
    <t>Nurodoma pažangos priemonės veiklos (poveiklės) finansavimo iš EGADP subsidijos lėšų suma (eurais), skirta kvietimui.</t>
  </si>
  <si>
    <r>
      <t>Nurodoma pažangos priemonės veiklos (poveiklės) finansavimo iš</t>
    </r>
    <r>
      <rPr>
        <sz val="9"/>
        <color theme="1"/>
        <rFont val="Times New Roman"/>
        <family val="1"/>
        <charset val="186"/>
      </rPr>
      <t xml:space="preserve"> </t>
    </r>
    <r>
      <rPr>
        <i/>
        <sz val="9"/>
        <color theme="1"/>
        <rFont val="Times New Roman"/>
        <family val="1"/>
        <charset val="186"/>
      </rPr>
      <t xml:space="preserve">EGADP paskolos lėšų suma (eurais), skirta kvietimui. </t>
    </r>
  </si>
  <si>
    <t xml:space="preserve">Nurodoma pažangos priemonės veiklos (poveiklės) finansavimo iš valstybės biudžeto lėšų suma (eurais), skirta kvietimui.   </t>
  </si>
  <si>
    <t xml:space="preserve">Nurodoma pažangos priemonės veiklos (poveiklės)  iš valstybės biudžeto lėšų skiriama finansavimo  lėšų suma ES fondų lėšomis netinkamam finansuoti pridėtinės vertės mokesčiui ir su juo susijusioms netiesioginėms išlaidoms apmokėti  (eurais), skirta kvietimui. </t>
  </si>
  <si>
    <t>Nuosavo įnašo dydis (eurais)</t>
  </si>
  <si>
    <t>Nurodomas bendras nuosavo įnašo dydis, kuriuo prisidedama prie pažangos priemonės veiklos (poveiklės) įgyvendinimo (eurais).</t>
  </si>
  <si>
    <t>Nurodoma finansavimo lėšų suma, skirta Sostinės regionui                   (Vilniaus apskritis). Taikoma ERPF arba ESF+  veikloms (poveiklėms).</t>
  </si>
  <si>
    <t>Nurodoma finansavimo lėšų suma, skirta Vidurio ir Vakarų Lietuvos regionui (visos apskritys, išskyrus Vilniaus apskritį).
Taikoma ERPF, ESF+ veikloms (poveiklėms).</t>
  </si>
  <si>
    <t>1. Lentelės 3–5, 15, 16,  28 stulpeliuose nurodomi INVESTIS formoje pateikiami šie duomenų grupavimo lygiai: Europos Sąjungos lėšų fondas, asignavimų valdytojas, administruojančioji institucija, pažangos priemonė, veikla.</t>
  </si>
  <si>
    <t>2. Lentelės 3–5, 14–18, 21–26, 28–35 stulpeliuose duomenys filtruojami iš INVESTIS formos.</t>
  </si>
  <si>
    <t>ES lėšų fondas</t>
  </si>
  <si>
    <t>Nurodoma Sanglaudos fondo arba EGADP, arba  TPF finansavimo lėšų suma.</t>
  </si>
  <si>
    <r>
      <t>Finansavimas pagal regioną, kuriam gali būti priskiriama</t>
    </r>
    <r>
      <rPr>
        <b/>
        <sz val="10"/>
        <color theme="1"/>
        <rFont val="Times New Roman"/>
        <family val="1"/>
        <charset val="186"/>
      </rPr>
      <t xml:space="preserve"> (-os) projekto veikla
 (-os) </t>
    </r>
  </si>
  <si>
    <t>UTENOS REGIONO KVIETIMŲ TEIKTI PROJEKTŲ ĮGYVENDINIMO PLANUS PLANAS</t>
  </si>
  <si>
    <t>Pažangos priemonės pavadinimas</t>
  </si>
  <si>
    <t>Strate-ginės svarbos projektas</t>
  </si>
  <si>
    <t>Galimi pareiš-kėjai</t>
  </si>
  <si>
    <t xml:space="preserve">Finansavimas pagal regioną, kuriam gali būti priskiriama (-os) projekto veikla
 (-os) </t>
  </si>
  <si>
    <t>Planuojama kvietimo pabaigos data</t>
  </si>
  <si>
    <t>Europos Sąjungos (toliau – ES) fondų lėšos</t>
  </si>
  <si>
    <r>
      <t>29-</t>
    </r>
    <r>
      <rPr>
        <sz val="11"/>
        <rFont val="Calibri"/>
        <family val="2"/>
        <charset val="186"/>
      </rPr>
      <t>001-P</t>
    </r>
  </si>
  <si>
    <r>
      <t xml:space="preserve">Ugdymo prieinamumo didinimas atskirtį patiriantiems vaikams </t>
    </r>
    <r>
      <rPr>
        <sz val="11"/>
        <rFont val="Calibri"/>
        <family val="2"/>
        <charset val="186"/>
      </rPr>
      <t>Utenos regione I</t>
    </r>
  </si>
  <si>
    <t>Padidinti ugdymo prieinamumą atskirtį patiriantiems vaikams</t>
  </si>
  <si>
    <r>
      <t>Konkretus 2021–2027 m. Europos Sąjungos investicijų programos uždavinys   "4.5. Gerinti vienodas galimybes naudotis įtraukiomis ir kokybiškomis švietimo, mokymo ir mokymosi visą gyvenimą paslaugomis plėtojant prieinamą infrastruktūrą, be kita ko, didinant atsparumą naudojantis nuotoliniu ir internetiniu švietimu bei mokymu (</t>
    </r>
    <r>
      <rPr>
        <sz val="11"/>
        <rFont val="Calibri"/>
        <family val="2"/>
        <charset val="186"/>
      </rPr>
      <t>ERPF)"</t>
    </r>
  </si>
  <si>
    <t>Ne</t>
  </si>
  <si>
    <t>Naujos arba modernizuotos vaikų priežiūros infrastruktūros naudotojų skaičius per metus</t>
  </si>
  <si>
    <t>R.B.2.2070</t>
  </si>
  <si>
    <t>naudotojai per metus</t>
  </si>
  <si>
    <t>Viešasis</t>
  </si>
  <si>
    <t>Ignalinos rajono savivaldybės administracija</t>
  </si>
  <si>
    <t>ŠMSM</t>
  </si>
  <si>
    <t>CPVA</t>
  </si>
  <si>
    <t>Dotacija</t>
  </si>
  <si>
    <t>Planavimo</t>
  </si>
  <si>
    <t xml:space="preserve"> -</t>
  </si>
  <si>
    <t>ERPF</t>
  </si>
  <si>
    <t>2023-06</t>
  </si>
  <si>
    <t>Sukurtų naujų ikimokyklinio ugdymo vietų skaičius</t>
  </si>
  <si>
    <t>P.S.2.1024</t>
  </si>
  <si>
    <t>skaičius</t>
  </si>
  <si>
    <t>Naujos arba modernizuotos vaikų priežiūros infrastruktūros mokymo klasių talpumas</t>
  </si>
  <si>
    <t>P.B.2.0066</t>
  </si>
  <si>
    <t>asmenys</t>
  </si>
  <si>
    <t>Vaikų, pasinaudojusių pavėžėjimo paslaugomis naujai įsigytomis transporto priemonėmis, skaičius per metus</t>
  </si>
  <si>
    <t>R.S.2.3030</t>
  </si>
  <si>
    <t>asmenys per metus</t>
  </si>
  <si>
    <t xml:space="preserve">Tikslinės transporto priemonės </t>
  </si>
  <si>
    <t>P.S.2.1029</t>
  </si>
  <si>
    <t>Molėtų rajono savivaldybės administracija</t>
  </si>
  <si>
    <t>Naujos arba modernizuotos švietimo infrastruktūros naudotojų skaičius per metus</t>
  </si>
  <si>
    <t>R.B.2.2071</t>
  </si>
  <si>
    <t>Mokyklų, kuriose buvo įdiegtos universalaus dizaino ir kitos inžinerinės priemonės, aplinką pritaikant asmenims, turintiems negalią, dalis nuo visų mokyklų</t>
  </si>
  <si>
    <t xml:space="preserve">R.S.2.3026 </t>
  </si>
  <si>
    <t>procentas</t>
  </si>
  <si>
    <t>Naujos arba modernizuotos švietimo infrastruktūros mokymo klasių talpumas</t>
  </si>
  <si>
    <t xml:space="preserve">P.B.2.0067 </t>
  </si>
  <si>
    <t>Mokyklos, kuriose buvo įdiegtos universalaus dizaino ir kitos inžinerinės priemonės pritaikant aplinką asmenims, turintiems negalią</t>
  </si>
  <si>
    <t xml:space="preserve">P.S.2.1025 </t>
  </si>
  <si>
    <r>
      <t>29-</t>
    </r>
    <r>
      <rPr>
        <sz val="11"/>
        <rFont val="Calibri"/>
        <family val="2"/>
        <charset val="186"/>
      </rPr>
      <t>002-P</t>
    </r>
  </si>
  <si>
    <t>Ugdymo prieinamumo didinimas atskirtį patiriantiems vaikams Utenos regione II</t>
  </si>
  <si>
    <t>Konkretus 2021–2027 m. Europos Sąjungos investicijų programos uždavinys   "4.5. Gerinti vienodas galimybes naudotis įtraukiomis ir kokybiškomis švietimo, mokymo ir mokymosi visą gyvenimą paslaugomis plėtojant prieinamą infrastruktūrą, be kita ko, didinant atsparumą naudojantis nuotoliniu ir internetiniu švietimu bei mokymu (ERPF)"</t>
  </si>
  <si>
    <t>Visagino savivaldybės administracija</t>
  </si>
  <si>
    <t>Zarasų rajono savivaldybės administracija</t>
  </si>
  <si>
    <t>Utenos rajono savivaldybės administracija</t>
  </si>
  <si>
    <r>
      <t>29-</t>
    </r>
    <r>
      <rPr>
        <sz val="11"/>
        <rFont val="Calibri"/>
        <family val="2"/>
        <charset val="186"/>
      </rPr>
      <t>003-P</t>
    </r>
  </si>
  <si>
    <t>Ugdymo prieinamumo didinimas atskirtį patiriantiems vaikams Utenos regione III</t>
  </si>
  <si>
    <r>
      <t>29-</t>
    </r>
    <r>
      <rPr>
        <sz val="11"/>
        <rFont val="Calibri"/>
        <family val="2"/>
        <charset val="186"/>
      </rPr>
      <t>004-P</t>
    </r>
  </si>
  <si>
    <r>
      <t xml:space="preserve">Bendrojo ugdymo įstaigų prieinamumo didinimas 
</t>
    </r>
    <r>
      <rPr>
        <sz val="11"/>
        <rFont val="Calibri"/>
        <family val="2"/>
        <charset val="186"/>
      </rPr>
      <t>Anykščių rajono savivaldybėje</t>
    </r>
  </si>
  <si>
    <t>Anykščių rajono savivaldybės administracija</t>
  </si>
  <si>
    <t xml:space="preserve"> - </t>
  </si>
  <si>
    <t xml:space="preserve">Įvairialypio švietimo plėtojimas  vykdant visos dienos mokyklų veiklą Ignalinos rajono savivaldybėje ir Molėtų rajono savivaldybėje </t>
  </si>
  <si>
    <t>„Plėtoti įvairialypį švietimą  vykdant visos dienos mokyklų veiklą“</t>
  </si>
  <si>
    <t>2021–2027 metų Europos Sąjungos fondų investicijų programos  "Konkretus uždavinys – 4.5. Gerinti vienodas galimybes naudotis įtraukiomis ir kokybiškomis švietimo, mokymo ir mokymosi visą gyvenimą paslaugomis plėtojant prieinamą infrastruktūrą, be kita ko, didint atsparumą naudojantis nuotoliniu ir internetiniu švietimu bei mokymu (ERPF)"</t>
  </si>
  <si>
    <t xml:space="preserve">R.B.2.2071 </t>
  </si>
  <si>
    <t>Naudotojai per metus</t>
  </si>
  <si>
    <t xml:space="preserve">Ignalinos rajono savivaldybės administracija </t>
  </si>
  <si>
    <t>Mokinių, kurie naudojasi sukurta visos dienos mokyklos infrastruktūra, skaičius</t>
  </si>
  <si>
    <t>R.S.2.3027</t>
  </si>
  <si>
    <t xml:space="preserve">Asmenys per metus </t>
  </si>
  <si>
    <t xml:space="preserve">Naujos arba modernizuotos švietimo infrastruktūros mokymo klasių talpumas </t>
  </si>
  <si>
    <t>Asmenys</t>
  </si>
  <si>
    <r>
      <t>29-</t>
    </r>
    <r>
      <rPr>
        <sz val="11"/>
        <rFont val="Calibri"/>
        <family val="2"/>
        <charset val="186"/>
      </rPr>
      <t>006</t>
    </r>
    <r>
      <rPr>
        <sz val="11"/>
        <rFont val="Calibri"/>
        <family val="2"/>
      </rPr>
      <t>-P</t>
    </r>
  </si>
  <si>
    <t xml:space="preserve"> Zarasų rajono savivaldybės administracija</t>
  </si>
  <si>
    <r>
      <t>29-</t>
    </r>
    <r>
      <rPr>
        <sz val="11"/>
        <rFont val="Calibri"/>
        <family val="2"/>
      </rPr>
      <t>007-P</t>
    </r>
  </si>
  <si>
    <r>
      <t xml:space="preserve">Visagino </t>
    </r>
    <r>
      <rPr>
        <sz val="11"/>
        <rFont val="Calibri"/>
        <family val="2"/>
      </rPr>
      <t xml:space="preserve">savivaldybės administracija
</t>
    </r>
  </si>
  <si>
    <r>
      <t>29-</t>
    </r>
    <r>
      <rPr>
        <sz val="11"/>
        <rFont val="Calibri"/>
        <family val="2"/>
        <charset val="186"/>
      </rPr>
      <t>008</t>
    </r>
    <r>
      <rPr>
        <sz val="11"/>
        <rFont val="Calibri"/>
        <family val="2"/>
      </rPr>
      <t>-P</t>
    </r>
  </si>
  <si>
    <t>Įvairialypio švietimo plėtojimas  vykdant visos dienos mokyklų veiklą Anykščių rajono savivaldybėje</t>
  </si>
  <si>
    <t xml:space="preserve">Anykščių rajono savivaldybės administracija
</t>
  </si>
  <si>
    <t>29-401-P</t>
  </si>
  <si>
    <t xml:space="preserve">Socialinio būsto fondo plėtra Utenos regione I </t>
  </si>
  <si>
    <t>Sumažinti pažeidžiamų visuomenės grupių gerovės teritorinius skirtumus</t>
  </si>
  <si>
    <t>Socialinio būsto plėtra Utenos mieste</t>
  </si>
  <si>
    <t>29-402-P</t>
  </si>
  <si>
    <t>Socialinio būsto fondo plėtra Utenos regione II</t>
  </si>
  <si>
    <t>Socialinio būsto prieinamumo didinimas Molėtų rajono savivaldybėje</t>
  </si>
  <si>
    <t>Bendrabučio tipo pastato, esančio Kosmoso g. 28 Visagine, patalpų pritaikymas socialinio būsto įrengimui-II etapas</t>
  </si>
  <si>
    <t>Socialinio būsto fondo plėtra Zarasų rajono savivaldybėje (II etapas)</t>
  </si>
  <si>
    <t>29-403-P</t>
  </si>
  <si>
    <t>Socialinio būsto fondo plėtra Utenos regione III</t>
  </si>
  <si>
    <t>Socialinio būsto fondo plėtra nepalankias sąlygas turintiems asmenims</t>
  </si>
  <si>
    <t>Socialinio būsto fondo pažeidžiamoms visuomenės grupėms plėtra Ignalinos rajono savivaldybėje</t>
  </si>
  <si>
    <t>Konkretus 2021–2027 m. Europos Sąjungos investicijų programos uždavinys "4.9. Skatinti marginalizuotų bendruomenių, mažas pajamas gaunančių mažų ūkių ir nepalankioje padėtyje esančių grupių, įskaitant specialiųjų poreikių turinčius asmenis, socialinę ir ekonominę įtrauktį vykdant integruotus veiksmus, be kita ko, teikti aprūpinimą būstu ir socialines paslaugas (Europos regioninės plėtros fondas (toliau – ERPF)"</t>
  </si>
  <si>
    <t>Naujų arba modernizuotų socialinių būstų talpumas</t>
  </si>
  <si>
    <t>P.B.2.0065</t>
  </si>
  <si>
    <t>Naujų arba modernizuotų socialinių būstų naudotojų skaičius per metus</t>
  </si>
  <si>
    <t>R.B.2.2067</t>
  </si>
  <si>
    <t>Lietuvos Respublikos socialinės apsaugos ir darbo ministerija</t>
  </si>
  <si>
    <t>Centrinė projektų valdymo agentūra</t>
  </si>
  <si>
    <t>29-404-P</t>
  </si>
  <si>
    <t xml:space="preserve">Paslaugų, reikalingų institucinės globos pertvarkai įgyvendinti, infrastruktūros modernizavimas ir plėtra Utenos regione I </t>
  </si>
  <si>
    <t>Apsaugoto būsto paslaugos suaugusiems asmenims su intelekto ir / ar psichikos negalia teikimas Molėtų rajone</t>
  </si>
  <si>
    <t>Molėtų rajono dienos užimtumo centro asmenims, turintiems intelekto ir / ar psichikos negalią, kūrimas</t>
  </si>
  <si>
    <t xml:space="preserve">Paslaugų intelekto ir (ar) psichikos negalią turintiems asmenims vietų skaičius naujoje ar modernizuotoje infrastruktūroje </t>
  </si>
  <si>
    <t>P.S.2.1030</t>
  </si>
  <si>
    <t>Skaičius</t>
  </si>
  <si>
    <t>Asmenų, turinčių intelekto ir (ar) psichikos negalią, gavusių paslaugas naujoje ar modernizuotoje infrastruktūroje skaičius per metus</t>
  </si>
  <si>
    <t>R.S.2.3031</t>
  </si>
  <si>
    <t>Asmenys per metus</t>
  </si>
  <si>
    <t>29-405-P</t>
  </si>
  <si>
    <t>Paslaugų, reikalingų institucinės globos pertvarkai įgyvendinti, infrastruktūros modernizavimas ir plėtra Utenos regione II</t>
  </si>
  <si>
    <t>Specialiųjų poreikių turinčių asmenų gerovės kūrimas ir įtrauktis į socialinę ir ekonominę Visagino savivaldybės raidą</t>
  </si>
  <si>
    <t>29-406-P</t>
  </si>
  <si>
    <t>Paslaugų, reikalingų institucinės globos pertvarkai įgyvendinti, infrastruktūros modernizavimas ir plėtra Utenos regione III</t>
  </si>
  <si>
    <t>Paslaugų, reikalingų institucinės globos pertvarkai įgyvendinti, infrastruktūros modernizavimas ir plėtra Ignalinos rajone</t>
  </si>
  <si>
    <t>Molėtų rajono grupinio gyvenimo namų paslaugos suaugusiems asmenims su intelekto ir / ar psichikos negalia kūrimas.</t>
  </si>
  <si>
    <t>Plėtoti paslaugas reikalingas asmenims su intelekto ir/ar psichikos negalia Zarasų rajono savivaldybėje</t>
  </si>
  <si>
    <t>29-407-P</t>
  </si>
  <si>
    <t>29-408-P</t>
  </si>
  <si>
    <t>29-409-P</t>
  </si>
  <si>
    <t>Paslaugų, reikalingų institucinės globos pertvarkai įgyvendinti, infrastruktūros modernizavimas ir plėtra Utenos regione IV</t>
  </si>
  <si>
    <t>Paslaugų, reikalingų institucinės globos pertvarkai įgyvendinti, infrastruktūros modernizavimas ir plėtra Utenos regione V</t>
  </si>
  <si>
    <t>Paslaugų, reikalingų institucinės globos pertvarkai įgyvendinti, infrastruktūros modernizavimas ir plėtra Utenos regione VI</t>
  </si>
  <si>
    <t>Institucinės globos pertvarka Utenos rajone (I etapas)</t>
  </si>
  <si>
    <t>Institucinės globos pertvarka Utenos rajone (II etapas)</t>
  </si>
  <si>
    <t>12-003-03-01-23-(RE)-29-(LT029-01-03-01)</t>
  </si>
  <si>
    <t>1.1. Ikimokyklinio ugdymo paslaugų prieinamumo didinimas Ignalinos rajono savivaldybėje</t>
  </si>
  <si>
    <t>2024-01-31</t>
  </si>
  <si>
    <r>
      <t>29-</t>
    </r>
    <r>
      <rPr>
        <sz val="11"/>
        <color theme="0" tint="-0.249977111117893"/>
        <rFont val="Calibri"/>
        <family val="2"/>
      </rPr>
      <t>001-P</t>
    </r>
  </si>
  <si>
    <t>1.2. Ikimokyklinio ugdymo paslaugų prieinamumo didinimas Molėtų rajono savivaldybėje</t>
  </si>
  <si>
    <t>2.2. Padidinti ugdymo prieinamumą atskirtį patiriantiems Ignalinos rajono vaikams</t>
  </si>
  <si>
    <t>2.3. Bendrojo ugdymo įstaigų prieinamumo didinimas Molėtų rajono savivaldybėje</t>
  </si>
  <si>
    <t>1.4. Stiprinti ikimokyklinio ugdymo įstaigų tinklą, kuriant naujas ugdymo veiklas</t>
  </si>
  <si>
    <t>2024-03</t>
  </si>
  <si>
    <t>2024-05</t>
  </si>
  <si>
    <r>
      <t>29-</t>
    </r>
    <r>
      <rPr>
        <sz val="11"/>
        <color theme="0" tint="-0.249977111117893"/>
        <rFont val="Calibri"/>
        <family val="2"/>
      </rPr>
      <t>002-P</t>
    </r>
  </si>
  <si>
    <t>1.5. Ikimokyklinio ugdymo prieinamumo didinimas Zarasų rajono savivaldybėje</t>
  </si>
  <si>
    <t>2.4. Bendrojo ugdymo prieinamumo didinimas Utenos rajono savivaldybėje</t>
  </si>
  <si>
    <t>2.6. Bendrojo ugdymo prieinamumo didinimas Zarasų rajono savivaldybėje</t>
  </si>
  <si>
    <t>1.3. Ikimokyklinio ugdymo prieinamumo didinimas Utenos rajono savivaldybėje</t>
  </si>
  <si>
    <r>
      <t>29-</t>
    </r>
    <r>
      <rPr>
        <sz val="11"/>
        <color theme="0" tint="-0.249977111117893"/>
        <rFont val="Calibri"/>
        <family val="2"/>
      </rPr>
      <t>003-P</t>
    </r>
  </si>
  <si>
    <t>2.5. Visagino progimnazijų erdvių pritaikymas negalią turinčių mokinių ugdymuisi įtraukiuoju būdu</t>
  </si>
  <si>
    <t>2.1. Bendrojo ugdymo mokyklų prieinamumo didinimas Anykščių rajono savivaldybėje</t>
  </si>
  <si>
    <t>2024-01</t>
  </si>
  <si>
    <r>
      <t>29-</t>
    </r>
    <r>
      <rPr>
        <sz val="11"/>
        <color theme="0" tint="-0.249977111117893"/>
        <rFont val="Calibri"/>
        <family val="2"/>
      </rPr>
      <t>004-P</t>
    </r>
  </si>
  <si>
    <t>29-005-P</t>
  </si>
  <si>
    <t>12-003-03-02-17-(RE)-29-(LT029-01-03-02)</t>
  </si>
  <si>
    <t xml:space="preserve">1.2. Visos dienos mokyklos modelio diegimas Ignalinos rajono savivaldybėje </t>
  </si>
  <si>
    <r>
      <t>29-</t>
    </r>
    <r>
      <rPr>
        <sz val="11"/>
        <color theme="0" tint="-0.249977111117893"/>
        <rFont val="Calibri"/>
        <family val="2"/>
      </rPr>
      <t>005-P</t>
    </r>
  </si>
  <si>
    <t xml:space="preserve"> 1.3. Visos dienos mokyklos modelio diegimas Molėtų rajono savivaldybėje</t>
  </si>
  <si>
    <t xml:space="preserve">Įvairialypio švietimo plėtojimas  vykdant visos dienos mokyklų veiklą Utenos rajono savivaldybėje </t>
  </si>
  <si>
    <t xml:space="preserve"> 1.4 Įvairialypis švietimas vykdant visos dienos mokyklų veiklą Utenos rajone</t>
  </si>
  <si>
    <r>
      <t>29-</t>
    </r>
    <r>
      <rPr>
        <sz val="11"/>
        <color theme="0" tint="-0.249977111117893"/>
        <rFont val="Calibri"/>
        <family val="2"/>
      </rPr>
      <t>006-P</t>
    </r>
  </si>
  <si>
    <t>Įvairialypio švietimo plėtojimas  vykdant visos dienos mokyklų veiklą Visagino ir Zarasų rajono savivaldybėse</t>
  </si>
  <si>
    <t xml:space="preserve"> 1.5. Visos dienos užimtumo erdvių sukūrimas Visagino bendrojo ugdymo mokyklose</t>
  </si>
  <si>
    <t>29-007-P</t>
  </si>
  <si>
    <t xml:space="preserve">1.6. Visos dienos mokyklos modelio diegimas Zarasų r. savivaldybės mokyklose   </t>
  </si>
  <si>
    <t>1.1. Visos dienos mokyklos paslaugų ir reikalingos infrastruktūros  sukūrimas/
plėtra Anykščių rajono savivaldybėje</t>
  </si>
  <si>
    <t>29-008-P</t>
  </si>
  <si>
    <t xml:space="preserve">09-003-02-02-11-(RE)-29-(LT029-01-02-01) </t>
  </si>
  <si>
    <t>09-003-02-02-11-(RE)-29-(LT029-01-02-01)</t>
  </si>
  <si>
    <t>09-003-02-02-11-(RE)-29-(LT029-01-01-01)</t>
  </si>
  <si>
    <t>29-410-P</t>
  </si>
  <si>
    <t>Nestacionarių socialinių paslaugų infrastruktūros modernizavimas ir plėtra Utenos regione I</t>
  </si>
  <si>
    <t>09-003-02-02-11-(RE)-29-(LT029-01-01-02)</t>
  </si>
  <si>
    <t>Ignalinos atviros jaunimo erdvės veiklų kokybės gerinimas</t>
  </si>
  <si>
    <t>Paslaugų socialiai pažeidžiamiems, socialinę riziką (atskirtį) patiriantiems asmenims vietų skaičius naujoje ar modernizuotoje infrastruktūroje</t>
  </si>
  <si>
    <t>P.S.2.1031</t>
  </si>
  <si>
    <t>Socialiai pažeidžiamų, socialinę riziką (atskirtį) patiriančių asmenų, gavusių paslaugas naujoje ar modernizuotoje infrastruktūroje skaičius per metus</t>
  </si>
  <si>
    <t>R.S.2.3033</t>
  </si>
  <si>
    <t>Nestacionarių socialinių paslaugų prieinamumo didinimas Molėtų rajone</t>
  </si>
  <si>
    <t>Molėtų rajono nestacionarių socialinių paslaugų infrastruktūros plėtra. Nakvynės namų įkūrimas.</t>
  </si>
  <si>
    <t xml:space="preserve">Senjorų dienos centro Utenoje įkūrimas </t>
  </si>
  <si>
    <t xml:space="preserve">Atviros jaunimo erdvės Utenoje įkūrimas </t>
  </si>
  <si>
    <t>Dienos užimtumo (priežiūros) centro senyvo amžiaus asmenims  sukūrimas Zarasų rajono savivaldybėje</t>
  </si>
  <si>
    <t>2024 07</t>
  </si>
  <si>
    <t>2024 08</t>
  </si>
  <si>
    <t>29-411-P</t>
  </si>
  <si>
    <t>Nestacionarių socialinių paslaugų infrastruktūros modernizavimas ir plėtra Utenos regione II</t>
  </si>
  <si>
    <t>Nestacionarių socialinių paslaugų infrastruktūros modernizavimas ir plėtra Inturkės seniūnijoje</t>
  </si>
  <si>
    <t>2024 11</t>
  </si>
  <si>
    <t>2024 09</t>
  </si>
  <si>
    <t>29-412-P</t>
  </si>
  <si>
    <t>Nestacionarių socialinių paslaugų, didinančių senyvo amžiaus asmenų gerovę, plėtra Visagino savivaldybėje</t>
  </si>
  <si>
    <t>Nestacionarių socialinių paslaugų infrastruktūros modernizavimas ir plėtra Utenos regione III</t>
  </si>
  <si>
    <t>29-413-P</t>
  </si>
  <si>
    <t>Vaikų raidos ir elgesio sutrikimų kompleksinės pagalbos ir paslaugų šeimai centro įkūrimas (FZ)</t>
  </si>
  <si>
    <t>2025 05</t>
  </si>
  <si>
    <t>2025 03</t>
  </si>
  <si>
    <t>2025 02</t>
  </si>
  <si>
    <t>2024 12</t>
  </si>
  <si>
    <t>29-414-P</t>
  </si>
  <si>
    <t>Dūkšto globos namų paslaugų gerinimas</t>
  </si>
  <si>
    <t>Socialinių paslaugų įstaigų senyvo amžiaus asmenims infrastruktūros modernizavimas ir plėtra Utenos regione I</t>
  </si>
  <si>
    <t>Konkretus 2021–2027 m. Europos Sąjungos investicijų programos uždavinys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</si>
  <si>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Naujos arba modernizuotos socialinės rūpybos infrastruktūros (ne būsto) talpumas</t>
  </si>
  <si>
    <t>P.B.2.0070</t>
  </si>
  <si>
    <t>Naujos arba modernizuotos socialinės rūpybos infrastruktūros naudotojų skaičius per metus</t>
  </si>
  <si>
    <t>R.B.2.2074</t>
  </si>
  <si>
    <t>29-415-P</t>
  </si>
  <si>
    <t>Socialinių paslaugų įstaigų senyvo amžiaus asmenims infrastruktūros modernizavimas ir plėtra Utenos regione II</t>
  </si>
  <si>
    <t>Balninkų mokyklos pastato pritaikymas socialinės globos paslaugoms senyvo amžiaus asmenims teikti (II etapas)“</t>
  </si>
  <si>
    <t>29-416-P</t>
  </si>
  <si>
    <t>Socialinių paslaugų įstaigų senyvo amžiaus asmenims infrastruktūros modernizavimas ir plėtra Utenos regione III</t>
  </si>
  <si>
    <t>Molėtų rajono Alantos senelių globos namų modernizavimas ir plėtra</t>
  </si>
  <si>
    <t>29-417-P</t>
  </si>
  <si>
    <t>Socialinių paslaugų įstaigų senyvo amžiaus asmenims infrastruktūros modernizavimas ir plėtra Utenos regione IV</t>
  </si>
  <si>
    <t>Visagino socialinių paslaugų centro infrastruktūros, skirtos senyvo amžiaus asmenims, modernizavimas</t>
  </si>
  <si>
    <t>29-418-P</t>
  </si>
  <si>
    <t>Socialinių paslaugų įstaigų senyvo amžiaus asmenims infrastruktūros modernizavimas ir plėtra Utenos regione V</t>
  </si>
  <si>
    <t>Socialinių paslaugų įstaigų senyvo amžiaus asmenims infrastruktūros modernizavimas ir plėtra Zarasų rajono savivaldybėje</t>
  </si>
  <si>
    <t>29-419-P</t>
  </si>
  <si>
    <t>Socialinio būsto fondo plėtra Utenos regione IV</t>
  </si>
  <si>
    <t>2025 01</t>
  </si>
  <si>
    <r>
      <rPr>
        <b/>
        <sz val="10"/>
        <color theme="1"/>
        <rFont val="Times New Roman"/>
        <family val="1"/>
        <charset val="186"/>
      </rPr>
      <t>*Pastaba.</t>
    </r>
    <r>
      <rPr>
        <sz val="10"/>
        <color theme="1"/>
        <rFont val="Times New Roman"/>
        <family val="1"/>
        <charset val="186"/>
      </rPr>
      <t xml:space="preserve"> Projektui kvietimas buvo paskelbtas, tačiau kilus poreikiui tikslinti projekto informaciją, PĮP nebuvo pateiktas. Patikslinus informaciją Utenos regiono plėtros plane, projektui suplanuotas naujas kvietimas Nr. 29-419-P.</t>
    </r>
  </si>
  <si>
    <t>Socialinio būsto fondo plėtra nepalankias sąlygas turintiems asmenims*</t>
  </si>
  <si>
    <t>29-420-P</t>
  </si>
  <si>
    <t>Paslaugų, reikalingų institucinės globos pertvarkai įgyvendinti, infrastruktūros modernizavimas ir plėtra Utenos regione VII</t>
  </si>
  <si>
    <t>Sumažinti pažeidžiamų visuomenės grupių gerovės teritorinius skirtumus
(II etapas)</t>
  </si>
  <si>
    <r>
      <rPr>
        <b/>
        <sz val="10"/>
        <color theme="1"/>
        <rFont val="Times New Roman"/>
        <family val="1"/>
      </rPr>
      <t xml:space="preserve">**Pastaba. </t>
    </r>
    <r>
      <rPr>
        <sz val="10"/>
        <color theme="1"/>
        <rFont val="Times New Roman"/>
        <family val="1"/>
        <charset val="186"/>
      </rPr>
      <t>Kvietimui Nr. 29-408-P pateiktas PĮP suvertintas mažesne apimtimi nei numatyta kvietime ir 2025-10-23 RPT sprendimu Nr. KS-11 patikslinus RPPl ir suplanavus naują priemonės poveiklę, suplanuotas naujas kvietimas Nr. 29-420-P likusiai projekto daliai.</t>
    </r>
  </si>
  <si>
    <t>Paslaugų, reikalingų institucinės globos pertvarkai įgyvendinti, infrastruktūros modernizavimas ir plėtra Utenos regione VIII</t>
  </si>
  <si>
    <t>2026 03</t>
  </si>
  <si>
    <t>2026 05</t>
  </si>
  <si>
    <t>29-421-P</t>
  </si>
  <si>
    <t>29-422-P</t>
  </si>
  <si>
    <t>29-423-P</t>
  </si>
  <si>
    <t>Socialinio būsto fondo plėtra Utenos regione V</t>
  </si>
  <si>
    <t>Socialinio būsto fondo plėtra Utenos regione VI</t>
  </si>
  <si>
    <t>Socialinio būsto fondo plėtra Utenos regione VII</t>
  </si>
  <si>
    <t>Socialinio būsto fondo plėtra visiems jo laukiantiems asmenims (šeimoms) Ignalinos rajono savivaldybėje</t>
  </si>
  <si>
    <t>Konkretus 2021–2027 m. Europos Sąjungos investicijų programos uždavinys "17.1. Skatinti galimybes gauti prieinamą ir tvarų būstą"</t>
  </si>
  <si>
    <t>Naujo arba modernizuoto įperkamo, tvaraus socialinio būsto talpumas</t>
  </si>
  <si>
    <t>P.B.2.0965</t>
  </si>
  <si>
    <t xml:space="preserve">Naujų arba modernizuotų įperkamų, tvarių socialinių būstų naudotojų skaičius per metus </t>
  </si>
  <si>
    <t>R.B.2.2967</t>
  </si>
  <si>
    <t>Socialinio būsto plėtra Utenos mieste (II etapas)</t>
  </si>
  <si>
    <t>Bendrabučio tipo pastato, esančio Kosmoso g. 28 Visagine, patalpų pritaikymas socialinio būsto įrengimui-III etapas</t>
  </si>
  <si>
    <t>2026 08</t>
  </si>
  <si>
    <t>2026 09</t>
  </si>
  <si>
    <t>2023 09</t>
  </si>
  <si>
    <t>2023 10</t>
  </si>
  <si>
    <t>2023 12</t>
  </si>
  <si>
    <t>2024 01</t>
  </si>
  <si>
    <t>2024 03</t>
  </si>
  <si>
    <t>2024 06</t>
  </si>
  <si>
    <t>2025 04</t>
  </si>
  <si>
    <t>2025 09</t>
  </si>
  <si>
    <t>2025 06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</si>
</sst>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yyyy/mm"/>
  </numFmts>
  <fonts count="32" x14ac:knownFonts="1">
    <font>
      <sz val="11"/>
      <color theme="1"/>
      <name val="Calibri"/>
      <family val="2"/>
      <charset val="186"/>
      <scheme val="minor"/>
    </font>
    <font>
      <i/>
      <sz val="9"/>
      <color theme="1"/>
      <name val="Times New Roman"/>
      <family val="1"/>
      <charset val="186"/>
    </font>
    <font>
      <i/>
      <sz val="10"/>
      <color theme="1"/>
      <name val="Times New Roman"/>
      <family val="1"/>
      <charset val="186"/>
    </font>
    <font>
      <b/>
      <i/>
      <sz val="9"/>
      <color theme="1"/>
      <name val="Times New Roman"/>
      <family val="1"/>
      <charset val="186"/>
    </font>
    <font>
      <sz val="10"/>
      <color theme="1"/>
      <name val="Times New Roman"/>
      <family val="1"/>
      <charset val="186"/>
    </font>
    <font>
      <b/>
      <sz val="10"/>
      <color theme="1"/>
      <name val="Times New Roman"/>
      <family val="1"/>
      <charset val="186"/>
    </font>
    <font>
      <b/>
      <i/>
      <sz val="9"/>
      <name val="Times New Roman"/>
      <family val="1"/>
      <charset val="186"/>
    </font>
    <font>
      <b/>
      <sz val="10"/>
      <name val="Times New Roman"/>
      <family val="1"/>
      <charset val="186"/>
    </font>
    <font>
      <sz val="10"/>
      <name val="Times New Roman"/>
      <family val="1"/>
      <charset val="186"/>
    </font>
    <font>
      <i/>
      <sz val="9"/>
      <name val="Times New Roman"/>
      <family val="1"/>
      <charset val="186"/>
    </font>
    <font>
      <i/>
      <sz val="9"/>
      <color rgb="FFFF0000"/>
      <name val="Times New Roman"/>
      <family val="1"/>
      <charset val="186"/>
    </font>
    <font>
      <i/>
      <sz val="10"/>
      <name val="Times New Roman"/>
      <family val="1"/>
      <charset val="186"/>
    </font>
    <font>
      <sz val="9"/>
      <color theme="1"/>
      <name val="Times New Roman"/>
      <family val="1"/>
      <charset val="186"/>
    </font>
    <font>
      <sz val="11"/>
      <color theme="1"/>
      <name val="Calibri"/>
      <family val="2"/>
      <charset val="186"/>
      <scheme val="minor"/>
    </font>
    <font>
      <sz val="11"/>
      <color rgb="FF006100"/>
      <name val="Calibri"/>
      <family val="2"/>
      <charset val="186"/>
      <scheme val="minor"/>
    </font>
    <font>
      <sz val="11"/>
      <color rgb="FFFF0000"/>
      <name val="Calibri"/>
      <family val="2"/>
      <charset val="186"/>
      <scheme val="minor"/>
    </font>
    <font>
      <b/>
      <sz val="11"/>
      <color theme="1"/>
      <name val="Calibri"/>
      <family val="2"/>
      <charset val="186"/>
      <scheme val="minor"/>
    </font>
    <font>
      <b/>
      <sz val="12"/>
      <color theme="1"/>
      <name val="Calibri"/>
      <family val="2"/>
      <charset val="186"/>
      <scheme val="minor"/>
    </font>
    <font>
      <b/>
      <sz val="11"/>
      <name val="Calibri"/>
      <family val="2"/>
      <charset val="186"/>
      <scheme val="minor"/>
    </font>
    <font>
      <sz val="11"/>
      <name val="Calibri"/>
      <family val="2"/>
      <charset val="186"/>
      <scheme val="minor"/>
    </font>
    <font>
      <sz val="11"/>
      <name val="Calibri"/>
      <family val="2"/>
      <charset val="186"/>
    </font>
    <font>
      <sz val="11"/>
      <name val="Calibri"/>
      <family val="2"/>
      <scheme val="minor"/>
    </font>
    <font>
      <sz val="11"/>
      <name val="Calibri"/>
      <family val="2"/>
    </font>
    <font>
      <sz val="11"/>
      <name val="Arial"/>
      <family val="2"/>
      <charset val="186"/>
    </font>
    <font>
      <sz val="11"/>
      <color rgb="FFFF0000"/>
      <name val="Calibri"/>
      <family val="2"/>
      <scheme val="minor"/>
    </font>
    <font>
      <sz val="11"/>
      <color theme="0" tint="-0.249977111117893"/>
      <name val="Calibri"/>
      <family val="2"/>
      <scheme val="minor"/>
    </font>
    <font>
      <sz val="11"/>
      <color theme="0" tint="-0.249977111117893"/>
      <name val="Calibri"/>
      <family val="2"/>
    </font>
    <font>
      <sz val="11"/>
      <color theme="0" tint="-4.9989318521683403E-2"/>
      <name val="Calibri"/>
      <family val="2"/>
      <scheme val="minor"/>
    </font>
    <font>
      <b/>
      <sz val="8"/>
      <color theme="1"/>
      <name val="Times New Roman"/>
      <family val="1"/>
      <charset val="186"/>
    </font>
    <font>
      <i/>
      <sz val="10"/>
      <color theme="0" tint="-0.499984740745262"/>
      <name val="Times New Roman"/>
      <family val="1"/>
      <charset val="186"/>
    </font>
    <font>
      <b/>
      <sz val="10"/>
      <color theme="1"/>
      <name val="Times New Roman"/>
      <family val="1"/>
    </font>
    <font>
      <sz val="10"/>
      <color theme="1"/>
      <name val="Times New Roman"/>
      <family val="1"/>
    </font>
  </fonts>
  <fills count="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FFCC"/>
      </patternFill>
    </fill>
    <fill>
      <patternFill patternType="solid">
        <fgColor theme="4" tint="0.39997558519241921"/>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rgb="FFB2B2B2"/>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rgb="FFB2B2B2"/>
      </bottom>
      <diagonal/>
    </border>
    <border>
      <left/>
      <right style="thin">
        <color rgb="FFB2B2B2"/>
      </right>
      <top/>
      <bottom style="thin">
        <color rgb="FFB2B2B2"/>
      </bottom>
      <diagonal/>
    </border>
    <border>
      <left/>
      <right style="thin">
        <color indexed="64"/>
      </right>
      <top style="thin">
        <color rgb="FFB2B2B2"/>
      </top>
      <bottom style="thin">
        <color rgb="FFB2B2B2"/>
      </bottom>
      <diagonal/>
    </border>
    <border>
      <left/>
      <right style="thin">
        <color rgb="FFB2B2B2"/>
      </right>
      <top style="thin">
        <color rgb="FFB2B2B2"/>
      </top>
      <bottom style="thin">
        <color rgb="FFB2B2B2"/>
      </bottom>
      <diagonal/>
    </border>
    <border>
      <left/>
      <right style="thin">
        <color indexed="64"/>
      </right>
      <top style="thin">
        <color rgb="FFB2B2B2"/>
      </top>
      <bottom/>
      <diagonal/>
    </border>
    <border>
      <left/>
      <right style="thin">
        <color rgb="FFB2B2B2"/>
      </right>
      <top style="thin">
        <color rgb="FFB2B2B2"/>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s>
  <cellStyleXfs count="4">
    <xf numFmtId="0" fontId="0" fillId="0" borderId="0"/>
    <xf numFmtId="44" fontId="13" fillId="0" borderId="0" applyFont="0" applyFill="0" applyBorder="0" applyAlignment="0" applyProtection="0"/>
    <xf numFmtId="0" fontId="14" fillId="3" borderId="0" applyNumberFormat="0" applyBorder="0" applyAlignment="0" applyProtection="0"/>
    <xf numFmtId="0" fontId="13" fillId="4" borderId="7" applyNumberFormat="0" applyFont="0" applyAlignment="0" applyProtection="0"/>
  </cellStyleXfs>
  <cellXfs count="323">
    <xf numFmtId="0" fontId="0" fillId="0" borderId="0" xfId="0"/>
    <xf numFmtId="0" fontId="4" fillId="0" borderId="0" xfId="0" applyFont="1"/>
    <xf numFmtId="0" fontId="2" fillId="0" borderId="1" xfId="0" applyFont="1" applyBorder="1" applyAlignment="1">
      <alignment horizontal="center"/>
    </xf>
    <xf numFmtId="0" fontId="5" fillId="0" borderId="1" xfId="0" applyFont="1" applyBorder="1" applyAlignment="1">
      <alignment horizontal="center" vertical="center" wrapText="1"/>
    </xf>
    <xf numFmtId="0" fontId="1"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7" fillId="0" borderId="0" xfId="0" applyFont="1"/>
    <xf numFmtId="0" fontId="8" fillId="0" borderId="0" xfId="0" applyFont="1"/>
    <xf numFmtId="0" fontId="9" fillId="0" borderId="1" xfId="0" applyFont="1" applyBorder="1" applyAlignment="1">
      <alignment horizontal="center" vertical="top" wrapText="1"/>
    </xf>
    <xf numFmtId="0" fontId="7" fillId="0" borderId="1" xfId="0" applyFont="1" applyBorder="1" applyAlignment="1">
      <alignment horizontal="center" vertical="center" wrapText="1"/>
    </xf>
    <xf numFmtId="0" fontId="11" fillId="0" borderId="1" xfId="0" applyFont="1" applyBorder="1" applyAlignment="1">
      <alignment horizontal="center"/>
    </xf>
    <xf numFmtId="0" fontId="9" fillId="2" borderId="1" xfId="0" applyFont="1" applyFill="1" applyBorder="1" applyAlignment="1">
      <alignment horizontal="center" vertical="top" wrapText="1"/>
    </xf>
    <xf numFmtId="0" fontId="8" fillId="2" borderId="0" xfId="0" applyFont="1" applyFill="1"/>
    <xf numFmtId="0" fontId="0" fillId="0" borderId="0" xfId="0" applyAlignment="1">
      <alignment vertical="center"/>
    </xf>
    <xf numFmtId="0" fontId="16" fillId="5" borderId="1" xfId="0" applyFont="1" applyFill="1" applyBorder="1" applyAlignment="1">
      <alignment horizontal="center" vertical="center" wrapText="1"/>
    </xf>
    <xf numFmtId="0" fontId="16" fillId="5"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16" fillId="5" borderId="1" xfId="0" applyFont="1" applyFill="1" applyBorder="1" applyAlignment="1">
      <alignment horizontal="center"/>
    </xf>
    <xf numFmtId="0" fontId="13" fillId="0" borderId="1" xfId="0" applyFont="1" applyBorder="1" applyAlignment="1">
      <alignment horizontal="left" vertical="top" wrapText="1"/>
    </xf>
    <xf numFmtId="0" fontId="19" fillId="0" borderId="1" xfId="0" applyFont="1" applyBorder="1" applyAlignment="1">
      <alignment horizontal="left" vertical="top" wrapText="1"/>
    </xf>
    <xf numFmtId="0" fontId="19" fillId="0" borderId="1" xfId="2" applyFont="1" applyFill="1" applyBorder="1" applyAlignment="1">
      <alignment horizontal="left" vertical="top" wrapText="1"/>
    </xf>
    <xf numFmtId="0" fontId="21" fillId="0" borderId="1" xfId="2" applyFont="1" applyFill="1" applyBorder="1" applyAlignment="1">
      <alignment horizontal="left" vertical="top" wrapText="1"/>
    </xf>
    <xf numFmtId="0" fontId="21" fillId="0" borderId="1" xfId="0" applyFont="1" applyBorder="1" applyAlignment="1">
      <alignment horizontal="left" vertical="top" wrapText="1"/>
    </xf>
    <xf numFmtId="0" fontId="19" fillId="0" borderId="2" xfId="0" applyFont="1" applyBorder="1" applyAlignment="1">
      <alignment vertical="top" wrapText="1"/>
    </xf>
    <xf numFmtId="0" fontId="13" fillId="0" borderId="2" xfId="0" applyFont="1" applyBorder="1" applyAlignment="1">
      <alignment vertical="top" wrapText="1"/>
    </xf>
    <xf numFmtId="0" fontId="13" fillId="0" borderId="11" xfId="0" applyFont="1" applyBorder="1" applyAlignment="1">
      <alignment vertical="top" wrapText="1"/>
    </xf>
    <xf numFmtId="2" fontId="13" fillId="0" borderId="2" xfId="0" applyNumberFormat="1" applyFont="1" applyBorder="1" applyAlignment="1">
      <alignment vertical="top" wrapText="1"/>
    </xf>
    <xf numFmtId="2" fontId="13" fillId="0" borderId="2" xfId="1" applyNumberFormat="1" applyFont="1" applyFill="1" applyBorder="1" applyAlignment="1">
      <alignment vertical="top" wrapText="1"/>
    </xf>
    <xf numFmtId="2" fontId="13" fillId="0" borderId="11" xfId="0" applyNumberFormat="1" applyFont="1" applyBorder="1" applyAlignment="1">
      <alignment vertical="top" wrapText="1"/>
    </xf>
    <xf numFmtId="49" fontId="0" fillId="0" borderId="2" xfId="0" applyNumberFormat="1" applyBorder="1" applyAlignment="1">
      <alignment vertical="top" wrapText="1"/>
    </xf>
    <xf numFmtId="49" fontId="13" fillId="0" borderId="11" xfId="0" applyNumberFormat="1" applyFont="1" applyBorder="1" applyAlignment="1">
      <alignment vertical="top" wrapText="1"/>
    </xf>
    <xf numFmtId="14" fontId="13" fillId="0" borderId="2" xfId="0" applyNumberFormat="1" applyFont="1" applyBorder="1" applyAlignment="1">
      <alignment vertical="top" wrapText="1"/>
    </xf>
    <xf numFmtId="0" fontId="13" fillId="0" borderId="0" xfId="0" applyFont="1" applyAlignment="1">
      <alignment horizontal="left" vertical="top" wrapText="1"/>
    </xf>
    <xf numFmtId="0" fontId="25" fillId="0" borderId="11" xfId="0" applyFont="1" applyBorder="1" applyAlignment="1">
      <alignment vertical="top" wrapText="1"/>
    </xf>
    <xf numFmtId="0" fontId="19" fillId="0" borderId="11" xfId="0" applyFont="1" applyBorder="1" applyAlignment="1">
      <alignment vertical="top" wrapText="1"/>
    </xf>
    <xf numFmtId="2" fontId="13" fillId="0" borderId="11" xfId="1" applyNumberFormat="1" applyFont="1" applyFill="1" applyBorder="1" applyAlignment="1">
      <alignment vertical="top" wrapText="1"/>
    </xf>
    <xf numFmtId="2" fontId="13" fillId="0" borderId="0" xfId="0" applyNumberFormat="1" applyFont="1" applyAlignment="1">
      <alignment horizontal="left" vertical="top" wrapText="1"/>
    </xf>
    <xf numFmtId="0" fontId="13" fillId="0" borderId="3" xfId="0" applyFont="1" applyBorder="1" applyAlignment="1">
      <alignment vertical="top" wrapText="1"/>
    </xf>
    <xf numFmtId="0" fontId="19" fillId="0" borderId="3" xfId="0" applyFont="1" applyBorder="1" applyAlignment="1">
      <alignment vertical="top" wrapText="1"/>
    </xf>
    <xf numFmtId="2" fontId="13" fillId="0" borderId="3" xfId="0" applyNumberFormat="1" applyFont="1" applyBorder="1" applyAlignment="1">
      <alignment vertical="top" wrapText="1"/>
    </xf>
    <xf numFmtId="2" fontId="13" fillId="0" borderId="3" xfId="1" applyNumberFormat="1" applyFont="1" applyFill="1" applyBorder="1" applyAlignment="1">
      <alignment vertical="top" wrapText="1"/>
    </xf>
    <xf numFmtId="49" fontId="13" fillId="0" borderId="3" xfId="0" applyNumberFormat="1" applyFont="1" applyBorder="1" applyAlignment="1">
      <alignment vertical="top" wrapText="1"/>
    </xf>
    <xf numFmtId="2" fontId="19" fillId="0" borderId="2" xfId="0" applyNumberFormat="1" applyFont="1" applyBorder="1" applyAlignment="1">
      <alignment vertical="top" wrapText="1"/>
    </xf>
    <xf numFmtId="49" fontId="19" fillId="0" borderId="2" xfId="0" applyNumberFormat="1" applyFont="1" applyBorder="1" applyAlignment="1">
      <alignment vertical="top" wrapText="1"/>
    </xf>
    <xf numFmtId="0" fontId="15" fillId="0" borderId="2" xfId="0" applyFont="1" applyBorder="1" applyAlignment="1">
      <alignment vertical="top" wrapText="1"/>
    </xf>
    <xf numFmtId="0" fontId="15" fillId="0" borderId="0" xfId="0" applyFont="1" applyAlignment="1">
      <alignment horizontal="left" vertical="top" wrapText="1"/>
    </xf>
    <xf numFmtId="2" fontId="19" fillId="0" borderId="11" xfId="0" applyNumberFormat="1" applyFont="1" applyBorder="1" applyAlignment="1">
      <alignment vertical="top" wrapText="1"/>
    </xf>
    <xf numFmtId="49" fontId="19" fillId="0" borderId="11" xfId="0" applyNumberFormat="1" applyFont="1" applyBorder="1" applyAlignment="1">
      <alignment vertical="top" wrapText="1"/>
    </xf>
    <xf numFmtId="0" fontId="15" fillId="0" borderId="11" xfId="0" applyFont="1" applyBorder="1" applyAlignment="1">
      <alignment vertical="top" wrapText="1"/>
    </xf>
    <xf numFmtId="2" fontId="19" fillId="0" borderId="3" xfId="0" applyNumberFormat="1" applyFont="1" applyBorder="1" applyAlignment="1">
      <alignment vertical="top" wrapText="1"/>
    </xf>
    <xf numFmtId="49" fontId="19" fillId="0" borderId="3" xfId="0" applyNumberFormat="1" applyFont="1" applyBorder="1" applyAlignment="1">
      <alignment vertical="top" wrapText="1"/>
    </xf>
    <xf numFmtId="0" fontId="15" fillId="0" borderId="3" xfId="0" applyFont="1" applyBorder="1" applyAlignment="1">
      <alignment vertical="top" wrapText="1"/>
    </xf>
    <xf numFmtId="49" fontId="13" fillId="0" borderId="2" xfId="0" applyNumberFormat="1" applyFont="1" applyBorder="1" applyAlignment="1">
      <alignment vertical="top" wrapText="1"/>
    </xf>
    <xf numFmtId="0" fontId="19" fillId="0" borderId="2" xfId="2" applyFont="1" applyFill="1" applyBorder="1" applyAlignment="1">
      <alignment vertical="top" wrapText="1"/>
    </xf>
    <xf numFmtId="0" fontId="19" fillId="0" borderId="6" xfId="2" applyFont="1" applyFill="1" applyBorder="1" applyAlignment="1">
      <alignment vertical="top" wrapText="1"/>
    </xf>
    <xf numFmtId="0" fontId="19" fillId="0" borderId="4" xfId="2" applyFont="1" applyFill="1" applyBorder="1" applyAlignment="1">
      <alignment vertical="top" wrapText="1"/>
    </xf>
    <xf numFmtId="0" fontId="19" fillId="0" borderId="1" xfId="2" applyFont="1" applyFill="1" applyBorder="1" applyAlignment="1">
      <alignment horizontal="left" vertical="top"/>
    </xf>
    <xf numFmtId="0" fontId="19" fillId="0" borderId="5" xfId="2" applyFont="1" applyFill="1" applyBorder="1" applyAlignment="1">
      <alignment vertical="top"/>
    </xf>
    <xf numFmtId="2" fontId="19" fillId="0" borderId="5" xfId="2" applyNumberFormat="1" applyFont="1" applyFill="1" applyBorder="1" applyAlignment="1">
      <alignment vertical="top"/>
    </xf>
    <xf numFmtId="2" fontId="19" fillId="0" borderId="2" xfId="2" applyNumberFormat="1" applyFont="1" applyFill="1" applyBorder="1" applyAlignment="1">
      <alignment vertical="top"/>
    </xf>
    <xf numFmtId="2" fontId="19" fillId="0" borderId="2" xfId="2" applyNumberFormat="1" applyFont="1" applyFill="1" applyBorder="1" applyAlignment="1">
      <alignment vertical="top" wrapText="1"/>
    </xf>
    <xf numFmtId="164" fontId="19" fillId="0" borderId="2" xfId="2" applyNumberFormat="1" applyFont="1" applyFill="1" applyBorder="1" applyAlignment="1">
      <alignment horizontal="center" vertical="top"/>
    </xf>
    <xf numFmtId="164" fontId="19" fillId="0" borderId="32" xfId="2" quotePrefix="1" applyNumberFormat="1" applyFont="1" applyFill="1" applyBorder="1" applyAlignment="1">
      <alignment horizontal="center" vertical="top"/>
    </xf>
    <xf numFmtId="14" fontId="19" fillId="0" borderId="4" xfId="2" applyNumberFormat="1" applyFont="1" applyFill="1" applyBorder="1" applyAlignment="1">
      <alignment vertical="top" wrapText="1"/>
    </xf>
    <xf numFmtId="0" fontId="19" fillId="0" borderId="0" xfId="2" applyFont="1" applyFill="1" applyAlignment="1">
      <alignment horizontal="left" vertical="top" wrapText="1"/>
    </xf>
    <xf numFmtId="0" fontId="21" fillId="0" borderId="0" xfId="0" applyFont="1" applyAlignment="1">
      <alignment vertical="top" wrapText="1"/>
    </xf>
    <xf numFmtId="0" fontId="27" fillId="0" borderId="11" xfId="3" applyFont="1" applyFill="1" applyBorder="1" applyAlignment="1">
      <alignment vertical="top" wrapText="1"/>
    </xf>
    <xf numFmtId="0" fontId="21" fillId="0" borderId="12" xfId="0" applyFont="1" applyBorder="1" applyAlignment="1">
      <alignment vertical="top" wrapText="1"/>
    </xf>
    <xf numFmtId="0" fontId="19" fillId="0" borderId="11" xfId="2" applyFont="1" applyFill="1" applyBorder="1" applyAlignment="1">
      <alignment vertical="top" wrapText="1"/>
    </xf>
    <xf numFmtId="0" fontId="21" fillId="0" borderId="11" xfId="0" applyFont="1" applyBorder="1" applyAlignment="1">
      <alignment vertical="top" wrapText="1"/>
    </xf>
    <xf numFmtId="0" fontId="19" fillId="0" borderId="1" xfId="3" applyFont="1" applyFill="1" applyBorder="1" applyAlignment="1">
      <alignment horizontal="left" vertical="top"/>
    </xf>
    <xf numFmtId="0" fontId="19" fillId="0" borderId="33" xfId="2" applyFont="1" applyFill="1" applyBorder="1" applyAlignment="1">
      <alignment vertical="top"/>
    </xf>
    <xf numFmtId="0" fontId="19" fillId="0" borderId="12" xfId="2" applyFont="1" applyFill="1" applyBorder="1" applyAlignment="1">
      <alignment vertical="top" wrapText="1"/>
    </xf>
    <xf numFmtId="2" fontId="19" fillId="0" borderId="33" xfId="2" applyNumberFormat="1" applyFont="1" applyFill="1" applyBorder="1" applyAlignment="1">
      <alignment vertical="top"/>
    </xf>
    <xf numFmtId="2" fontId="19" fillId="0" borderId="11" xfId="2" applyNumberFormat="1" applyFont="1" applyFill="1" applyBorder="1" applyAlignment="1">
      <alignment vertical="top"/>
    </xf>
    <xf numFmtId="164" fontId="19" fillId="0" borderId="11" xfId="3" applyNumberFormat="1" applyFont="1" applyFill="1" applyBorder="1" applyAlignment="1">
      <alignment vertical="top"/>
    </xf>
    <xf numFmtId="2" fontId="21" fillId="0" borderId="0" xfId="0" applyNumberFormat="1" applyFont="1" applyAlignment="1">
      <alignment horizontal="left" vertical="top" wrapText="1"/>
    </xf>
    <xf numFmtId="0" fontId="21" fillId="0" borderId="0" xfId="0" applyFont="1" applyAlignment="1">
      <alignment horizontal="left" vertical="top" wrapText="1"/>
    </xf>
    <xf numFmtId="0" fontId="19" fillId="0" borderId="3" xfId="2" applyFont="1" applyFill="1" applyBorder="1" applyAlignment="1">
      <alignment vertical="top" wrapText="1"/>
    </xf>
    <xf numFmtId="0" fontId="21" fillId="0" borderId="3" xfId="0" applyFont="1" applyBorder="1" applyAlignment="1">
      <alignment vertical="top" wrapText="1"/>
    </xf>
    <xf numFmtId="0" fontId="19" fillId="0" borderId="34" xfId="2" applyFont="1" applyFill="1" applyBorder="1" applyAlignment="1">
      <alignment vertical="top"/>
    </xf>
    <xf numFmtId="0" fontId="21" fillId="0" borderId="33" xfId="0" applyFont="1" applyBorder="1" applyAlignment="1">
      <alignment vertical="top" wrapText="1"/>
    </xf>
    <xf numFmtId="2" fontId="19" fillId="0" borderId="3" xfId="2" applyNumberFormat="1" applyFont="1" applyFill="1" applyBorder="1" applyAlignment="1">
      <alignment vertical="top"/>
    </xf>
    <xf numFmtId="2" fontId="19" fillId="0" borderId="34" xfId="2" applyNumberFormat="1" applyFont="1" applyFill="1" applyBorder="1" applyAlignment="1">
      <alignment vertical="top"/>
    </xf>
    <xf numFmtId="0" fontId="21" fillId="0" borderId="11" xfId="0" applyFont="1" applyBorder="1" applyAlignment="1">
      <alignment horizontal="left" vertical="top" wrapText="1"/>
    </xf>
    <xf numFmtId="0" fontId="19" fillId="0" borderId="2" xfId="2" applyFont="1" applyFill="1" applyBorder="1" applyAlignment="1">
      <alignment vertical="top"/>
    </xf>
    <xf numFmtId="2" fontId="19" fillId="0" borderId="11" xfId="2" applyNumberFormat="1" applyFont="1" applyFill="1" applyBorder="1" applyAlignment="1">
      <alignment horizontal="center" vertical="top"/>
    </xf>
    <xf numFmtId="164" fontId="19" fillId="0" borderId="11" xfId="3" applyNumberFormat="1" applyFont="1" applyFill="1" applyBorder="1" applyAlignment="1">
      <alignment horizontal="center" vertical="top"/>
    </xf>
    <xf numFmtId="164" fontId="19" fillId="0" borderId="11" xfId="3" quotePrefix="1" applyNumberFormat="1" applyFont="1" applyFill="1" applyBorder="1" applyAlignment="1">
      <alignment vertical="top"/>
    </xf>
    <xf numFmtId="0" fontId="19" fillId="0" borderId="11" xfId="2" applyFont="1" applyFill="1" applyBorder="1" applyAlignment="1">
      <alignment vertical="top"/>
    </xf>
    <xf numFmtId="0" fontId="25" fillId="0" borderId="3" xfId="0" applyFont="1" applyBorder="1" applyAlignment="1">
      <alignment vertical="top" wrapText="1"/>
    </xf>
    <xf numFmtId="0" fontId="21" fillId="0" borderId="35" xfId="0" applyFont="1" applyBorder="1" applyAlignment="1">
      <alignment vertical="top" wrapText="1"/>
    </xf>
    <xf numFmtId="0" fontId="27" fillId="0" borderId="3" xfId="3" applyFont="1" applyFill="1" applyBorder="1" applyAlignment="1">
      <alignment vertical="top" wrapText="1"/>
    </xf>
    <xf numFmtId="0" fontId="21" fillId="0" borderId="13" xfId="0" applyFont="1" applyBorder="1" applyAlignment="1">
      <alignment vertical="top" wrapText="1"/>
    </xf>
    <xf numFmtId="164" fontId="19" fillId="0" borderId="3" xfId="3" applyNumberFormat="1" applyFont="1" applyFill="1" applyBorder="1" applyAlignment="1">
      <alignment vertical="top"/>
    </xf>
    <xf numFmtId="0" fontId="21" fillId="0" borderId="2" xfId="0" applyFont="1" applyBorder="1" applyAlignment="1">
      <alignment vertical="top" wrapText="1"/>
    </xf>
    <xf numFmtId="0" fontId="21" fillId="0" borderId="11" xfId="3" applyFont="1" applyFill="1" applyBorder="1" applyAlignment="1">
      <alignment vertical="top" wrapText="1"/>
    </xf>
    <xf numFmtId="0" fontId="19" fillId="0" borderId="8" xfId="2" applyFont="1" applyFill="1" applyBorder="1" applyAlignment="1">
      <alignment horizontal="left" vertical="top"/>
    </xf>
    <xf numFmtId="4" fontId="19" fillId="0" borderId="2" xfId="2" applyNumberFormat="1" applyFont="1" applyFill="1" applyBorder="1" applyAlignment="1">
      <alignment vertical="top" wrapText="1"/>
    </xf>
    <xf numFmtId="4" fontId="19" fillId="0" borderId="2" xfId="2" applyNumberFormat="1" applyFont="1" applyFill="1" applyBorder="1" applyAlignment="1">
      <alignment vertical="top"/>
    </xf>
    <xf numFmtId="4" fontId="19" fillId="0" borderId="2" xfId="3" applyNumberFormat="1" applyFont="1" applyFill="1" applyBorder="1" applyAlignment="1">
      <alignment vertical="top"/>
    </xf>
    <xf numFmtId="4" fontId="19" fillId="0" borderId="2" xfId="0" applyNumberFormat="1" applyFont="1" applyBorder="1" applyAlignment="1">
      <alignment vertical="top" wrapText="1"/>
    </xf>
    <xf numFmtId="164" fontId="19" fillId="0" borderId="36" xfId="3" applyNumberFormat="1" applyFont="1" applyFill="1" applyBorder="1" applyAlignment="1">
      <alignment horizontal="center" vertical="top"/>
    </xf>
    <xf numFmtId="164" fontId="19" fillId="0" borderId="37" xfId="3" applyNumberFormat="1" applyFont="1" applyFill="1" applyBorder="1" applyAlignment="1">
      <alignment horizontal="center" vertical="top"/>
    </xf>
    <xf numFmtId="0" fontId="25" fillId="0" borderId="11" xfId="3" applyFont="1" applyFill="1" applyBorder="1" applyAlignment="1">
      <alignment vertical="top" wrapText="1"/>
    </xf>
    <xf numFmtId="4" fontId="19" fillId="0" borderId="11" xfId="2" applyNumberFormat="1" applyFont="1" applyFill="1" applyBorder="1" applyAlignment="1">
      <alignment vertical="top" wrapText="1"/>
    </xf>
    <xf numFmtId="4" fontId="19" fillId="0" borderId="11" xfId="2" applyNumberFormat="1" applyFont="1" applyFill="1" applyBorder="1" applyAlignment="1">
      <alignment vertical="top"/>
    </xf>
    <xf numFmtId="4" fontId="19" fillId="0" borderId="11" xfId="3" applyNumberFormat="1" applyFont="1" applyFill="1" applyBorder="1" applyAlignment="1">
      <alignment vertical="top"/>
    </xf>
    <xf numFmtId="4" fontId="19" fillId="0" borderId="11" xfId="0" applyNumberFormat="1" applyFont="1" applyBorder="1" applyAlignment="1">
      <alignment vertical="top" wrapText="1"/>
    </xf>
    <xf numFmtId="164" fontId="19" fillId="0" borderId="38" xfId="3" applyNumberFormat="1" applyFont="1" applyFill="1" applyBorder="1" applyAlignment="1">
      <alignment horizontal="center" vertical="top"/>
    </xf>
    <xf numFmtId="164" fontId="19" fillId="0" borderId="39" xfId="3" applyNumberFormat="1" applyFont="1" applyFill="1" applyBorder="1" applyAlignment="1">
      <alignment horizontal="center" vertical="top"/>
    </xf>
    <xf numFmtId="4" fontId="21" fillId="0" borderId="0" xfId="0" applyNumberFormat="1" applyFont="1" applyAlignment="1">
      <alignment horizontal="left" vertical="top" wrapText="1"/>
    </xf>
    <xf numFmtId="164" fontId="19" fillId="0" borderId="40" xfId="3" applyNumberFormat="1" applyFont="1" applyFill="1" applyBorder="1" applyAlignment="1">
      <alignment horizontal="center" vertical="top"/>
    </xf>
    <xf numFmtId="164" fontId="19" fillId="0" borderId="41" xfId="3" applyNumberFormat="1" applyFont="1" applyFill="1" applyBorder="1" applyAlignment="1">
      <alignment horizontal="center" vertical="top"/>
    </xf>
    <xf numFmtId="0" fontId="21" fillId="0" borderId="2" xfId="3" applyFont="1" applyFill="1" applyBorder="1" applyAlignment="1">
      <alignment vertical="top" wrapText="1"/>
    </xf>
    <xf numFmtId="0" fontId="21" fillId="0" borderId="2" xfId="2" applyFont="1" applyFill="1" applyBorder="1" applyAlignment="1">
      <alignment vertical="top" wrapText="1"/>
    </xf>
    <xf numFmtId="0" fontId="21" fillId="0" borderId="1" xfId="3" applyFont="1" applyFill="1" applyBorder="1" applyAlignment="1">
      <alignment horizontal="left" vertical="top"/>
    </xf>
    <xf numFmtId="0" fontId="21" fillId="0" borderId="8" xfId="2" applyFont="1" applyFill="1" applyBorder="1" applyAlignment="1">
      <alignment horizontal="left" vertical="top"/>
    </xf>
    <xf numFmtId="0" fontId="21" fillId="0" borderId="2" xfId="2" applyFont="1" applyFill="1" applyBorder="1" applyAlignment="1">
      <alignment vertical="top"/>
    </xf>
    <xf numFmtId="4" fontId="21" fillId="0" borderId="2" xfId="2" applyNumberFormat="1" applyFont="1" applyFill="1" applyBorder="1" applyAlignment="1">
      <alignment vertical="top" wrapText="1"/>
    </xf>
    <xf numFmtId="4" fontId="21" fillId="0" borderId="2" xfId="2" applyNumberFormat="1" applyFont="1" applyFill="1" applyBorder="1" applyAlignment="1">
      <alignment vertical="top"/>
    </xf>
    <xf numFmtId="4" fontId="21" fillId="0" borderId="2" xfId="0" applyNumberFormat="1" applyFont="1" applyBorder="1" applyAlignment="1">
      <alignment vertical="top" wrapText="1"/>
    </xf>
    <xf numFmtId="4" fontId="24" fillId="0" borderId="2" xfId="0" applyNumberFormat="1" applyFont="1" applyBorder="1" applyAlignment="1">
      <alignment vertical="top" wrapText="1"/>
    </xf>
    <xf numFmtId="4" fontId="21" fillId="0" borderId="5" xfId="2" applyNumberFormat="1" applyFont="1" applyFill="1" applyBorder="1" applyAlignment="1">
      <alignment vertical="top"/>
    </xf>
    <xf numFmtId="164" fontId="21" fillId="0" borderId="5" xfId="2" applyNumberFormat="1" applyFont="1" applyFill="1" applyBorder="1" applyAlignment="1">
      <alignment horizontal="center" vertical="top"/>
    </xf>
    <xf numFmtId="164" fontId="21" fillId="0" borderId="2" xfId="2" applyNumberFormat="1" applyFont="1" applyFill="1" applyBorder="1" applyAlignment="1">
      <alignment horizontal="center" vertical="top"/>
    </xf>
    <xf numFmtId="0" fontId="24" fillId="0" borderId="4" xfId="0" applyFont="1" applyBorder="1" applyAlignment="1">
      <alignment vertical="top" wrapText="1"/>
    </xf>
    <xf numFmtId="0" fontId="24" fillId="0" borderId="0" xfId="0" applyFont="1" applyAlignment="1">
      <alignment horizontal="left" vertical="top" wrapText="1"/>
    </xf>
    <xf numFmtId="0" fontId="21" fillId="0" borderId="11" xfId="2" applyFont="1" applyFill="1" applyBorder="1" applyAlignment="1">
      <alignment vertical="top" wrapText="1"/>
    </xf>
    <xf numFmtId="0" fontId="21" fillId="0" borderId="11" xfId="2" applyFont="1" applyFill="1" applyBorder="1" applyAlignment="1">
      <alignment vertical="top"/>
    </xf>
    <xf numFmtId="4" fontId="21" fillId="0" borderId="11" xfId="2" applyNumberFormat="1" applyFont="1" applyFill="1" applyBorder="1" applyAlignment="1">
      <alignment vertical="top" wrapText="1"/>
    </xf>
    <xf numFmtId="4" fontId="21" fillId="0" borderId="11" xfId="2" applyNumberFormat="1" applyFont="1" applyFill="1" applyBorder="1" applyAlignment="1">
      <alignment vertical="top"/>
    </xf>
    <xf numFmtId="4" fontId="21" fillId="0" borderId="11" xfId="0" applyNumberFormat="1" applyFont="1" applyBorder="1" applyAlignment="1">
      <alignment vertical="top" wrapText="1"/>
    </xf>
    <xf numFmtId="4" fontId="24" fillId="0" borderId="11" xfId="0" applyNumberFormat="1" applyFont="1" applyBorder="1" applyAlignment="1">
      <alignment vertical="top" wrapText="1"/>
    </xf>
    <xf numFmtId="4" fontId="21" fillId="0" borderId="33" xfId="2" applyNumberFormat="1" applyFont="1" applyFill="1" applyBorder="1" applyAlignment="1">
      <alignment vertical="top"/>
    </xf>
    <xf numFmtId="164" fontId="21" fillId="0" borderId="33" xfId="2" applyNumberFormat="1" applyFont="1" applyFill="1" applyBorder="1" applyAlignment="1">
      <alignment vertical="top"/>
    </xf>
    <xf numFmtId="164" fontId="21" fillId="0" borderId="11" xfId="2" applyNumberFormat="1" applyFont="1" applyFill="1" applyBorder="1" applyAlignment="1">
      <alignment vertical="top"/>
    </xf>
    <xf numFmtId="0" fontId="24" fillId="0" borderId="12" xfId="0" applyFont="1" applyBorder="1" applyAlignment="1">
      <alignment vertical="top" wrapText="1"/>
    </xf>
    <xf numFmtId="4" fontId="24" fillId="0" borderId="0" xfId="0" applyNumberFormat="1" applyFont="1" applyAlignment="1">
      <alignment horizontal="left" vertical="top" wrapText="1"/>
    </xf>
    <xf numFmtId="0" fontId="21" fillId="0" borderId="3" xfId="2" applyFont="1" applyFill="1" applyBorder="1" applyAlignment="1">
      <alignment vertical="top" wrapText="1"/>
    </xf>
    <xf numFmtId="0" fontId="21" fillId="0" borderId="3" xfId="2" applyFont="1" applyFill="1" applyBorder="1" applyAlignment="1">
      <alignment vertical="top"/>
    </xf>
    <xf numFmtId="4" fontId="21" fillId="0" borderId="3" xfId="2" applyNumberFormat="1" applyFont="1" applyFill="1" applyBorder="1" applyAlignment="1">
      <alignment vertical="top"/>
    </xf>
    <xf numFmtId="4" fontId="21" fillId="0" borderId="3" xfId="0" applyNumberFormat="1" applyFont="1" applyBorder="1" applyAlignment="1">
      <alignment vertical="top" wrapText="1"/>
    </xf>
    <xf numFmtId="4" fontId="24" fillId="0" borderId="3" xfId="0" applyNumberFormat="1" applyFont="1" applyBorder="1" applyAlignment="1">
      <alignment vertical="top" wrapText="1"/>
    </xf>
    <xf numFmtId="4" fontId="21" fillId="0" borderId="34" xfId="2" applyNumberFormat="1" applyFont="1" applyFill="1" applyBorder="1" applyAlignment="1">
      <alignment vertical="top"/>
    </xf>
    <xf numFmtId="0" fontId="19" fillId="0" borderId="5" xfId="2" applyFont="1" applyFill="1" applyBorder="1" applyAlignment="1">
      <alignment vertical="top" wrapText="1"/>
    </xf>
    <xf numFmtId="0" fontId="0" fillId="0" borderId="2" xfId="0" applyBorder="1" applyAlignment="1">
      <alignment horizontal="left" vertical="top" wrapText="1"/>
    </xf>
    <xf numFmtId="0" fontId="21" fillId="0" borderId="4" xfId="0" applyFont="1" applyBorder="1" applyAlignment="1">
      <alignment vertical="top" wrapText="1"/>
    </xf>
    <xf numFmtId="2" fontId="0" fillId="0" borderId="11" xfId="0" applyNumberFormat="1" applyBorder="1" applyAlignment="1">
      <alignment horizontal="left" vertical="top"/>
    </xf>
    <xf numFmtId="4" fontId="19" fillId="0" borderId="12" xfId="2" applyNumberFormat="1" applyFont="1" applyFill="1" applyBorder="1" applyAlignment="1">
      <alignment vertical="top"/>
    </xf>
    <xf numFmtId="4" fontId="19" fillId="0" borderId="33" xfId="2" applyNumberFormat="1" applyFont="1" applyFill="1" applyBorder="1" applyAlignment="1">
      <alignment vertical="top"/>
    </xf>
    <xf numFmtId="164" fontId="21" fillId="0" borderId="33" xfId="2" applyNumberFormat="1" applyFont="1" applyFill="1" applyBorder="1" applyAlignment="1">
      <alignment horizontal="center" vertical="top"/>
    </xf>
    <xf numFmtId="164" fontId="21" fillId="0" borderId="11" xfId="2" applyNumberFormat="1" applyFont="1" applyFill="1" applyBorder="1" applyAlignment="1">
      <alignment horizontal="center" vertical="top"/>
    </xf>
    <xf numFmtId="0" fontId="19" fillId="0" borderId="33" xfId="2" applyFont="1" applyFill="1" applyBorder="1" applyAlignment="1">
      <alignment vertical="top" wrapText="1"/>
    </xf>
    <xf numFmtId="0" fontId="0" fillId="0" borderId="11" xfId="0" applyBorder="1" applyAlignment="1">
      <alignment horizontal="left" vertical="top"/>
    </xf>
    <xf numFmtId="0" fontId="23" fillId="0" borderId="8" xfId="0" applyFont="1" applyBorder="1" applyAlignment="1">
      <alignment horizontal="left" vertical="top"/>
    </xf>
    <xf numFmtId="0" fontId="0" fillId="0" borderId="12" xfId="0" applyBorder="1" applyAlignment="1">
      <alignment horizontal="left" vertical="top"/>
    </xf>
    <xf numFmtId="0" fontId="19" fillId="0" borderId="34" xfId="2" applyFont="1" applyFill="1" applyBorder="1" applyAlignment="1">
      <alignment vertical="top" wrapText="1"/>
    </xf>
    <xf numFmtId="0" fontId="4" fillId="0" borderId="3" xfId="0" applyFont="1" applyBorder="1"/>
    <xf numFmtId="0" fontId="19" fillId="0" borderId="3" xfId="2" applyFont="1" applyFill="1" applyBorder="1" applyAlignment="1">
      <alignment vertical="top"/>
    </xf>
    <xf numFmtId="4" fontId="19" fillId="0" borderId="13" xfId="2" applyNumberFormat="1" applyFont="1" applyFill="1" applyBorder="1" applyAlignment="1">
      <alignment vertical="top"/>
    </xf>
    <xf numFmtId="4" fontId="19" fillId="0" borderId="3" xfId="0" applyNumberFormat="1" applyFont="1" applyBorder="1" applyAlignment="1">
      <alignment vertical="top" wrapText="1"/>
    </xf>
    <xf numFmtId="4" fontId="19" fillId="0" borderId="3" xfId="2" applyNumberFormat="1" applyFont="1" applyFill="1" applyBorder="1" applyAlignment="1">
      <alignment vertical="top"/>
    </xf>
    <xf numFmtId="4" fontId="19" fillId="0" borderId="34" xfId="2" applyNumberFormat="1" applyFont="1" applyFill="1" applyBorder="1" applyAlignment="1">
      <alignment vertical="top"/>
    </xf>
    <xf numFmtId="164" fontId="21" fillId="0" borderId="34" xfId="2" applyNumberFormat="1" applyFont="1" applyFill="1" applyBorder="1" applyAlignment="1">
      <alignment vertical="top"/>
    </xf>
    <xf numFmtId="164" fontId="21" fillId="0" borderId="3" xfId="2" applyNumberFormat="1" applyFont="1" applyFill="1" applyBorder="1" applyAlignment="1">
      <alignment vertical="top"/>
    </xf>
    <xf numFmtId="0" fontId="4" fillId="0" borderId="13" xfId="0" applyFont="1" applyBorder="1"/>
    <xf numFmtId="0" fontId="19" fillId="0" borderId="3" xfId="2" applyFont="1" applyFill="1" applyBorder="1" applyAlignment="1">
      <alignment horizontal="left" vertical="top" wrapText="1"/>
    </xf>
    <xf numFmtId="0" fontId="19" fillId="0" borderId="3" xfId="3" applyFont="1" applyFill="1" applyBorder="1" applyAlignment="1">
      <alignment horizontal="left" vertical="top"/>
    </xf>
    <xf numFmtId="0" fontId="19" fillId="0" borderId="3" xfId="0" applyFont="1" applyBorder="1" applyAlignment="1">
      <alignment horizontal="left" vertical="top" wrapText="1"/>
    </xf>
    <xf numFmtId="0" fontId="19" fillId="0" borderId="3" xfId="2" applyFont="1" applyFill="1" applyBorder="1" applyAlignment="1">
      <alignment horizontal="left" vertical="top"/>
    </xf>
    <xf numFmtId="164" fontId="19" fillId="0" borderId="0" xfId="0" applyNumberFormat="1" applyFont="1" applyAlignment="1">
      <alignment horizontal="center" vertical="top"/>
    </xf>
    <xf numFmtId="164" fontId="19" fillId="0" borderId="11" xfId="0" applyNumberFormat="1" applyFont="1" applyBorder="1" applyAlignment="1">
      <alignment horizontal="center" vertical="top"/>
    </xf>
    <xf numFmtId="0" fontId="21" fillId="0" borderId="34" xfId="0" applyFont="1" applyBorder="1" applyAlignment="1">
      <alignment vertical="top" wrapText="1"/>
    </xf>
    <xf numFmtId="0" fontId="25" fillId="0" borderId="3" xfId="3" applyFont="1" applyFill="1" applyBorder="1" applyAlignment="1">
      <alignment vertical="top" wrapText="1"/>
    </xf>
    <xf numFmtId="0" fontId="19" fillId="0" borderId="13" xfId="2" applyFont="1" applyFill="1" applyBorder="1" applyAlignment="1">
      <alignment vertical="top" wrapText="1"/>
    </xf>
    <xf numFmtId="4" fontId="19" fillId="0" borderId="3" xfId="2" applyNumberFormat="1" applyFont="1" applyFill="1" applyBorder="1" applyAlignment="1">
      <alignment vertical="top" wrapText="1"/>
    </xf>
    <xf numFmtId="164" fontId="19" fillId="0" borderId="35" xfId="0" applyNumberFormat="1" applyFont="1" applyBorder="1" applyAlignment="1">
      <alignment horizontal="center" vertical="top"/>
    </xf>
    <xf numFmtId="164" fontId="19" fillId="0" borderId="3" xfId="0" applyNumberFormat="1" applyFont="1" applyBorder="1" applyAlignment="1">
      <alignment horizontal="center" vertical="top"/>
    </xf>
    <xf numFmtId="4" fontId="4" fillId="0" borderId="0" xfId="0" applyNumberFormat="1" applyFont="1"/>
    <xf numFmtId="4" fontId="28" fillId="0" borderId="0" xfId="0" applyNumberFormat="1" applyFont="1" applyAlignment="1">
      <alignment horizontal="justify" vertical="center"/>
    </xf>
    <xf numFmtId="0" fontId="4" fillId="0" borderId="1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lignment horizontal="center" vertical="center" wrapText="1"/>
    </xf>
    <xf numFmtId="0" fontId="7" fillId="0" borderId="2" xfId="0" applyFont="1" applyBorder="1" applyAlignment="1">
      <alignment horizontal="center" vertical="center" wrapText="1"/>
    </xf>
    <xf numFmtId="0" fontId="2" fillId="0" borderId="27" xfId="0" applyFont="1" applyBorder="1" applyAlignment="1">
      <alignment horizontal="center"/>
    </xf>
    <xf numFmtId="0" fontId="2" fillId="0" borderId="28" xfId="0" applyFont="1" applyBorder="1" applyAlignment="1">
      <alignment horizontal="center"/>
    </xf>
    <xf numFmtId="0" fontId="11" fillId="0" borderId="28" xfId="0" applyFont="1" applyBorder="1" applyAlignment="1">
      <alignment horizontal="center"/>
    </xf>
    <xf numFmtId="0" fontId="2" fillId="0" borderId="29" xfId="0" applyFont="1" applyBorder="1" applyAlignment="1">
      <alignment horizontal="center"/>
    </xf>
    <xf numFmtId="0" fontId="4" fillId="0" borderId="11"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1" xfId="0" applyFont="1" applyBorder="1" applyAlignment="1">
      <alignment horizontal="center" vertical="center" wrapText="1"/>
    </xf>
    <xf numFmtId="14" fontId="30" fillId="0" borderId="20" xfId="0" applyNumberFormat="1" applyFont="1" applyBorder="1" applyAlignment="1">
      <alignment horizontal="center" vertical="center" wrapText="1"/>
    </xf>
    <xf numFmtId="0" fontId="30" fillId="0" borderId="31" xfId="0" applyFont="1" applyBorder="1" applyAlignment="1">
      <alignment horizontal="center" vertical="center" wrapText="1"/>
    </xf>
    <xf numFmtId="164" fontId="31" fillId="0" borderId="16" xfId="0" applyNumberFormat="1" applyFont="1" applyBorder="1" applyAlignment="1">
      <alignment horizontal="center" vertical="center" wrapText="1"/>
    </xf>
    <xf numFmtId="164" fontId="31" fillId="0" borderId="24" xfId="0" applyNumberFormat="1" applyFont="1" applyBorder="1" applyAlignment="1">
      <alignment horizontal="center" vertical="center" wrapText="1"/>
    </xf>
    <xf numFmtId="0" fontId="31" fillId="0" borderId="0" xfId="0" applyFont="1"/>
    <xf numFmtId="0" fontId="4" fillId="0" borderId="16"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3" xfId="0" applyFont="1" applyBorder="1" applyAlignment="1">
      <alignment horizontal="center" vertical="center" wrapText="1"/>
    </xf>
    <xf numFmtId="4" fontId="4" fillId="0" borderId="16" xfId="0" applyNumberFormat="1" applyFont="1" applyBorder="1" applyAlignment="1">
      <alignment horizontal="center" vertical="center" wrapText="1"/>
    </xf>
    <xf numFmtId="4" fontId="4" fillId="0" borderId="24" xfId="0" applyNumberFormat="1" applyFont="1" applyBorder="1" applyAlignment="1">
      <alignment horizontal="center" vertical="center" wrapText="1"/>
    </xf>
    <xf numFmtId="164" fontId="4" fillId="0" borderId="16" xfId="0" applyNumberFormat="1" applyFont="1" applyBorder="1" applyAlignment="1">
      <alignment horizontal="center" vertical="center" wrapText="1"/>
    </xf>
    <xf numFmtId="164" fontId="4" fillId="0" borderId="24" xfId="0" applyNumberFormat="1" applyFont="1" applyBorder="1" applyAlignment="1">
      <alignment horizontal="center" vertical="center" wrapText="1"/>
    </xf>
    <xf numFmtId="4" fontId="4" fillId="0" borderId="11" xfId="0" applyNumberFormat="1" applyFont="1" applyBorder="1" applyAlignment="1">
      <alignment horizontal="center" vertical="center" wrapText="1"/>
    </xf>
    <xf numFmtId="14" fontId="5" fillId="0" borderId="46" xfId="0" applyNumberFormat="1" applyFont="1" applyBorder="1" applyAlignment="1">
      <alignment horizontal="center" vertical="center" wrapText="1"/>
    </xf>
    <xf numFmtId="0" fontId="5" fillId="0" borderId="45" xfId="0" applyFont="1" applyBorder="1" applyAlignment="1">
      <alignment horizontal="center" vertical="center" wrapText="1"/>
    </xf>
    <xf numFmtId="164" fontId="4" fillId="0" borderId="15" xfId="0" applyNumberFormat="1" applyFont="1" applyBorder="1" applyAlignment="1">
      <alignment horizontal="center" vertical="center" wrapText="1"/>
    </xf>
    <xf numFmtId="164" fontId="4" fillId="0" borderId="25" xfId="0" applyNumberFormat="1" applyFont="1" applyBorder="1" applyAlignment="1">
      <alignment horizontal="center" vertical="center" wrapText="1"/>
    </xf>
    <xf numFmtId="0" fontId="4" fillId="0" borderId="15" xfId="0" applyFont="1" applyBorder="1" applyAlignment="1">
      <alignment horizontal="center" vertical="center" wrapText="1"/>
    </xf>
    <xf numFmtId="0" fontId="4" fillId="0" borderId="25" xfId="0" applyFont="1" applyBorder="1" applyAlignment="1">
      <alignment horizontal="center" vertical="center" wrapText="1"/>
    </xf>
    <xf numFmtId="4" fontId="4" fillId="0" borderId="15" xfId="0" applyNumberFormat="1" applyFont="1" applyBorder="1" applyAlignment="1">
      <alignment horizontal="center" vertical="center" wrapText="1"/>
    </xf>
    <xf numFmtId="4" fontId="4" fillId="0" borderId="25" xfId="0" applyNumberFormat="1" applyFont="1" applyBorder="1" applyAlignment="1">
      <alignment horizontal="center" vertical="center" wrapText="1"/>
    </xf>
    <xf numFmtId="14" fontId="30" fillId="0" borderId="26" xfId="0" applyNumberFormat="1" applyFont="1" applyBorder="1" applyAlignment="1">
      <alignment horizontal="center" vertical="center" wrapText="1"/>
    </xf>
    <xf numFmtId="0" fontId="30" fillId="0" borderId="26" xfId="0" applyFont="1" applyBorder="1" applyAlignment="1">
      <alignment horizontal="center" vertical="center" wrapText="1"/>
    </xf>
    <xf numFmtId="164" fontId="4" fillId="0" borderId="11" xfId="0" applyNumberFormat="1" applyFont="1" applyBorder="1" applyAlignment="1">
      <alignment horizontal="center" vertical="center" wrapText="1"/>
    </xf>
    <xf numFmtId="0" fontId="4" fillId="0" borderId="1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22" xfId="0" applyFont="1" applyBorder="1" applyAlignment="1">
      <alignment horizontal="center" vertical="center" wrapText="1"/>
    </xf>
    <xf numFmtId="14" fontId="30" fillId="0" borderId="46" xfId="0" applyNumberFormat="1" applyFont="1" applyBorder="1" applyAlignment="1">
      <alignment horizontal="center" vertical="center" wrapText="1"/>
    </xf>
    <xf numFmtId="0" fontId="30" fillId="0" borderId="45" xfId="0" applyFont="1" applyBorder="1" applyAlignment="1">
      <alignment horizontal="center" vertical="center" wrapText="1"/>
    </xf>
    <xf numFmtId="164" fontId="4" fillId="0" borderId="1" xfId="0" applyNumberFormat="1" applyFont="1" applyBorder="1" applyAlignment="1">
      <alignment horizontal="center" vertical="center" wrapText="1"/>
    </xf>
    <xf numFmtId="0" fontId="5" fillId="0" borderId="43"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4" fillId="0" borderId="42" xfId="0" applyFont="1" applyBorder="1" applyAlignment="1">
      <alignment horizontal="center" vertical="center" wrapText="1"/>
    </xf>
    <xf numFmtId="0" fontId="29" fillId="0" borderId="16" xfId="0" applyFont="1" applyBorder="1" applyAlignment="1">
      <alignment horizontal="center" vertical="center" wrapText="1"/>
    </xf>
    <xf numFmtId="0" fontId="29" fillId="0" borderId="3" xfId="0" applyFont="1" applyBorder="1" applyAlignment="1">
      <alignment horizontal="center" vertical="center" wrapText="1"/>
    </xf>
    <xf numFmtId="4" fontId="29" fillId="0" borderId="16" xfId="0" applyNumberFormat="1" applyFont="1" applyBorder="1" applyAlignment="1">
      <alignment horizontal="center" vertical="center" wrapText="1"/>
    </xf>
    <xf numFmtId="4" fontId="29" fillId="0" borderId="3" xfId="0" applyNumberFormat="1" applyFont="1" applyBorder="1" applyAlignment="1">
      <alignment horizontal="center" vertical="center" wrapText="1"/>
    </xf>
    <xf numFmtId="0" fontId="9" fillId="0" borderId="16" xfId="0" applyFont="1" applyBorder="1" applyAlignment="1">
      <alignment horizontal="center" vertical="top" wrapText="1"/>
    </xf>
    <xf numFmtId="0" fontId="9" fillId="0" borderId="3" xfId="0" applyFont="1" applyBorder="1" applyAlignment="1">
      <alignment horizontal="center" vertical="top" wrapText="1"/>
    </xf>
    <xf numFmtId="0" fontId="8" fillId="0" borderId="2" xfId="0" applyFont="1" applyBorder="1" applyAlignment="1">
      <alignment horizontal="center" vertical="center" wrapText="1"/>
    </xf>
    <xf numFmtId="0" fontId="8" fillId="0" borderId="24" xfId="0" applyFont="1" applyBorder="1" applyAlignment="1">
      <alignment horizontal="center" vertical="center" wrapText="1"/>
    </xf>
    <xf numFmtId="14" fontId="7" fillId="0" borderId="20" xfId="0" applyNumberFormat="1" applyFont="1" applyBorder="1" applyAlignment="1">
      <alignment horizontal="center" vertical="center" wrapText="1"/>
    </xf>
    <xf numFmtId="0" fontId="7" fillId="0" borderId="26" xfId="0" applyFont="1" applyBorder="1" applyAlignment="1">
      <alignment horizontal="center" vertical="center" wrapText="1"/>
    </xf>
    <xf numFmtId="4" fontId="4" fillId="0" borderId="2" xfId="0" applyNumberFormat="1" applyFont="1" applyBorder="1" applyAlignment="1">
      <alignment horizontal="center" vertical="center" wrapText="1"/>
    </xf>
    <xf numFmtId="4" fontId="8" fillId="0" borderId="2" xfId="0" applyNumberFormat="1" applyFont="1" applyBorder="1" applyAlignment="1">
      <alignment horizontal="center" vertical="center" wrapText="1"/>
    </xf>
    <xf numFmtId="4" fontId="8" fillId="0" borderId="24" xfId="0" applyNumberFormat="1" applyFont="1" applyBorder="1" applyAlignment="1">
      <alignment horizontal="center" vertical="center" wrapText="1"/>
    </xf>
    <xf numFmtId="0" fontId="9" fillId="0" borderId="2" xfId="0" applyFont="1" applyBorder="1" applyAlignment="1">
      <alignment horizontal="center" vertical="top" wrapText="1"/>
    </xf>
    <xf numFmtId="0" fontId="9" fillId="0" borderId="24" xfId="0" applyFont="1" applyBorder="1" applyAlignment="1">
      <alignment horizontal="center" vertical="top" wrapText="1"/>
    </xf>
    <xf numFmtId="0" fontId="29" fillId="0" borderId="11"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6" xfId="0" applyFont="1" applyBorder="1" applyAlignment="1">
      <alignment horizontal="center" vertical="center" wrapText="1"/>
    </xf>
    <xf numFmtId="0" fontId="8" fillId="0" borderId="0" xfId="0" applyFont="1" applyAlignment="1">
      <alignment horizontal="center"/>
    </xf>
    <xf numFmtId="0" fontId="5" fillId="0" borderId="1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5" xfId="0" applyFont="1" applyBorder="1" applyAlignment="1">
      <alignment horizontal="center" vertical="center"/>
    </xf>
    <xf numFmtId="0" fontId="7" fillId="0" borderId="16" xfId="0" applyFont="1" applyBorder="1" applyAlignment="1">
      <alignment horizontal="center" vertical="center" wrapText="1"/>
    </xf>
    <xf numFmtId="0" fontId="7" fillId="0" borderId="1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1"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24" xfId="0" applyFont="1" applyBorder="1" applyAlignment="1">
      <alignment horizontal="center" vertical="center" wrapText="1"/>
    </xf>
    <xf numFmtId="0" fontId="5" fillId="0" borderId="0" xfId="0" applyFont="1" applyAlignment="1">
      <alignment horizontal="center"/>
    </xf>
    <xf numFmtId="0" fontId="5" fillId="0" borderId="14" xfId="0" applyFont="1" applyBorder="1" applyAlignment="1">
      <alignment horizontal="center" vertical="center" wrapText="1"/>
    </xf>
    <xf numFmtId="0" fontId="5" fillId="0" borderId="21" xfId="0" applyFont="1" applyBorder="1" applyAlignment="1">
      <alignment horizontal="center" vertical="center" wrapText="1"/>
    </xf>
    <xf numFmtId="0" fontId="8" fillId="0" borderId="16" xfId="0" applyFont="1" applyBorder="1" applyAlignment="1">
      <alignment horizontal="center" vertical="center" wrapText="1"/>
    </xf>
    <xf numFmtId="0" fontId="1" fillId="0" borderId="24" xfId="0" applyFont="1" applyBorder="1" applyAlignment="1">
      <alignment horizontal="center" vertical="center" wrapText="1"/>
    </xf>
    <xf numFmtId="0" fontId="4" fillId="0" borderId="3" xfId="0" applyFont="1" applyBorder="1" applyAlignment="1">
      <alignment horizontal="center" vertical="center" wrapText="1"/>
    </xf>
    <xf numFmtId="4" fontId="8" fillId="0" borderId="16" xfId="0" applyNumberFormat="1" applyFont="1" applyBorder="1" applyAlignment="1">
      <alignment horizontal="center" vertical="center" wrapText="1"/>
    </xf>
    <xf numFmtId="0" fontId="7" fillId="0" borderId="31"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3" xfId="0" applyFont="1" applyBorder="1" applyAlignment="1">
      <alignment horizontal="center" vertical="center" wrapText="1"/>
    </xf>
    <xf numFmtId="4" fontId="4" fillId="0" borderId="3" xfId="0" applyNumberFormat="1" applyFont="1" applyBorder="1" applyAlignment="1">
      <alignment horizontal="center" vertical="center" wrapText="1"/>
    </xf>
    <xf numFmtId="4" fontId="8" fillId="0" borderId="3" xfId="0" applyNumberFormat="1" applyFont="1" applyBorder="1" applyAlignment="1">
      <alignment horizontal="center" vertical="center" wrapText="1"/>
    </xf>
    <xf numFmtId="4" fontId="8" fillId="0" borderId="11" xfId="0" applyNumberFormat="1" applyFont="1" applyBorder="1" applyAlignment="1">
      <alignment horizontal="center" vertical="center" wrapText="1"/>
    </xf>
    <xf numFmtId="14" fontId="5" fillId="0" borderId="20" xfId="0" applyNumberFormat="1" applyFont="1" applyBorder="1" applyAlignment="1">
      <alignment horizontal="center" vertical="center" wrapText="1"/>
    </xf>
    <xf numFmtId="0" fontId="5" fillId="0" borderId="31" xfId="0" applyFont="1" applyBorder="1" applyAlignment="1">
      <alignment horizontal="center" vertical="center" wrapText="1"/>
    </xf>
    <xf numFmtId="0" fontId="4" fillId="0" borderId="0" xfId="0" applyFont="1" applyAlignment="1">
      <alignment horizontal="left"/>
    </xf>
    <xf numFmtId="0" fontId="7"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7" fillId="0" borderId="0" xfId="0" applyFont="1" applyAlignment="1">
      <alignment horizontal="center"/>
    </xf>
    <xf numFmtId="0" fontId="16" fillId="5" borderId="1" xfId="0" applyFont="1" applyFill="1" applyBorder="1" applyAlignment="1">
      <alignment horizontal="center" vertical="center" wrapText="1"/>
    </xf>
    <xf numFmtId="0" fontId="16" fillId="5" borderId="1" xfId="0" applyFont="1" applyFill="1" applyBorder="1" applyAlignment="1">
      <alignment horizontal="center" vertical="center"/>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7" fillId="0" borderId="1" xfId="0" applyFont="1" applyBorder="1" applyAlignment="1">
      <alignment horizontal="center" vertical="center" wrapText="1"/>
    </xf>
    <xf numFmtId="0" fontId="31" fillId="0" borderId="0" xfId="0" applyFont="1" applyFill="1"/>
    <xf numFmtId="0" fontId="31" fillId="0" borderId="30" xfId="0" applyFont="1" applyFill="1" applyBorder="1" applyAlignment="1">
      <alignment horizontal="center" vertical="center" wrapText="1"/>
    </xf>
    <xf numFmtId="0" fontId="31" fillId="0" borderId="16" xfId="0" applyFont="1" applyFill="1" applyBorder="1" applyAlignment="1">
      <alignment horizontal="center" vertical="center" wrapText="1"/>
    </xf>
    <xf numFmtId="0" fontId="31" fillId="0" borderId="15" xfId="0" applyFont="1" applyFill="1" applyBorder="1" applyAlignment="1">
      <alignment horizontal="center" vertical="center" wrapText="1"/>
    </xf>
    <xf numFmtId="4" fontId="31" fillId="0" borderId="16" xfId="0" applyNumberFormat="1" applyFont="1" applyFill="1" applyBorder="1" applyAlignment="1">
      <alignment horizontal="center" vertical="center" wrapText="1"/>
    </xf>
    <xf numFmtId="164" fontId="31" fillId="0" borderId="16" xfId="0" applyNumberFormat="1" applyFont="1" applyFill="1" applyBorder="1" applyAlignment="1">
      <alignment horizontal="center" vertical="center" wrapText="1"/>
    </xf>
    <xf numFmtId="0" fontId="30" fillId="0" borderId="20" xfId="0" applyFont="1" applyFill="1" applyBorder="1" applyAlignment="1">
      <alignment horizontal="center" vertical="center" wrapText="1"/>
    </xf>
    <xf numFmtId="0" fontId="31" fillId="0" borderId="22" xfId="0" applyFont="1" applyFill="1" applyBorder="1" applyAlignment="1">
      <alignment horizontal="center" vertical="center" wrapText="1"/>
    </xf>
    <xf numFmtId="0" fontId="31" fillId="0" borderId="11" xfId="0" applyFont="1" applyFill="1" applyBorder="1" applyAlignment="1">
      <alignment horizontal="center" vertical="center" wrapText="1"/>
    </xf>
    <xf numFmtId="0" fontId="31" fillId="0" borderId="25" xfId="0" applyFont="1" applyFill="1" applyBorder="1" applyAlignment="1">
      <alignment horizontal="center" vertical="center" wrapText="1"/>
    </xf>
    <xf numFmtId="0" fontId="31" fillId="0" borderId="2" xfId="0" applyFont="1" applyFill="1" applyBorder="1" applyAlignment="1">
      <alignment horizontal="center" vertical="center" wrapText="1"/>
    </xf>
    <xf numFmtId="4" fontId="31" fillId="0" borderId="11" xfId="0" applyNumberFormat="1" applyFont="1" applyFill="1" applyBorder="1" applyAlignment="1">
      <alignment horizontal="center" vertical="center" wrapText="1"/>
    </xf>
    <xf numFmtId="164" fontId="31" fillId="0" borderId="11" xfId="0" applyNumberFormat="1" applyFont="1" applyFill="1" applyBorder="1" applyAlignment="1">
      <alignment horizontal="center" vertical="center" wrapText="1"/>
    </xf>
    <xf numFmtId="0" fontId="30" fillId="0" borderId="26" xfId="0" applyFont="1" applyFill="1" applyBorder="1" applyAlignment="1">
      <alignment horizontal="center" vertical="center" wrapText="1"/>
    </xf>
    <xf numFmtId="0" fontId="31" fillId="0" borderId="23" xfId="0" applyFont="1" applyFill="1" applyBorder="1" applyAlignment="1">
      <alignment horizontal="center" vertical="center" wrapText="1"/>
    </xf>
    <xf numFmtId="0" fontId="31" fillId="0" borderId="24" xfId="0" applyFont="1" applyFill="1" applyBorder="1" applyAlignment="1">
      <alignment horizontal="center" vertical="center" wrapText="1"/>
    </xf>
    <xf numFmtId="4" fontId="31" fillId="0" borderId="24" xfId="0" applyNumberFormat="1" applyFont="1" applyFill="1" applyBorder="1" applyAlignment="1">
      <alignment horizontal="center" vertical="center" wrapText="1"/>
    </xf>
    <xf numFmtId="164" fontId="31" fillId="0" borderId="24" xfId="0" applyNumberFormat="1" applyFont="1" applyFill="1" applyBorder="1" applyAlignment="1">
      <alignment horizontal="center" vertical="center" wrapText="1"/>
    </xf>
    <xf numFmtId="0" fontId="30" fillId="0" borderId="31" xfId="0" applyFont="1" applyFill="1" applyBorder="1" applyAlignment="1">
      <alignment horizontal="center" vertical="center" wrapText="1"/>
    </xf>
    <xf numFmtId="0" fontId="31" fillId="0" borderId="3" xfId="0" applyFont="1" applyFill="1" applyBorder="1" applyAlignment="1">
      <alignment horizontal="center" vertical="center" wrapText="1"/>
    </xf>
  </cellXfs>
  <cellStyles count="4">
    <cellStyle name="Currency" xfId="1" builtinId="4"/>
    <cellStyle name="Good" xfId="2" builtinId="26"/>
    <cellStyle name="Normal" xfId="0" builtinId="0"/>
    <cellStyle name="Note" xfId="3"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M86"/>
  <sheetViews>
    <sheetView zoomScale="80" zoomScaleNormal="80" workbookViewId="0">
      <selection activeCell="E7" sqref="E7"/>
    </sheetView>
  </sheetViews>
  <sheetFormatPr defaultColWidth="9.44140625" defaultRowHeight="13.2" x14ac:dyDescent="0.25"/>
  <cols>
    <col min="1" max="1" width="5" style="1" customWidth="1"/>
    <col min="2" max="2" width="21" style="1" customWidth="1"/>
    <col min="3" max="3" width="22.21875" style="1" customWidth="1"/>
    <col min="4" max="4" width="13.5546875" style="1" customWidth="1"/>
    <col min="5" max="5" width="23.21875" style="1" customWidth="1"/>
    <col min="6" max="6" width="30.5546875" style="1" customWidth="1"/>
    <col min="7" max="7" width="50.44140625" style="1" customWidth="1"/>
    <col min="8" max="8" width="14.5546875" style="1" customWidth="1"/>
    <col min="9" max="9" width="13.5546875" style="1" customWidth="1"/>
    <col min="10" max="10" width="26.77734375" style="1" customWidth="1"/>
    <col min="11" max="14" width="10.5546875" style="1" customWidth="1"/>
    <col min="15" max="16" width="15.5546875" style="1" customWidth="1"/>
    <col min="17" max="17" width="18.5546875" style="1" customWidth="1"/>
    <col min="18" max="18" width="15.5546875" style="1" customWidth="1"/>
    <col min="19" max="21" width="14" style="1" customWidth="1"/>
    <col min="22" max="22" width="12.44140625" style="1" customWidth="1"/>
    <col min="23" max="23" width="11.44140625" style="1" customWidth="1"/>
    <col min="24" max="24" width="10" style="1" customWidth="1"/>
    <col min="25" max="25" width="11.5546875" style="1" customWidth="1"/>
    <col min="26" max="27" width="12.44140625" style="1" customWidth="1"/>
    <col min="28" max="29" width="11.44140625" style="1" customWidth="1"/>
    <col min="30" max="30" width="12.44140625" style="1" customWidth="1"/>
    <col min="31" max="31" width="13" style="1" customWidth="1"/>
    <col min="32" max="33" width="11.44140625" style="1" customWidth="1"/>
    <col min="34" max="34" width="24.44140625" style="1" customWidth="1"/>
    <col min="35" max="35" width="19.44140625" style="1" customWidth="1"/>
    <col min="36" max="36" width="18.21875" style="1" customWidth="1"/>
    <col min="37" max="16384" width="9.44140625" style="1"/>
  </cols>
  <sheetData>
    <row r="1" spans="2:37" customFormat="1" ht="14.4" x14ac:dyDescent="0.3">
      <c r="N1" s="15"/>
    </row>
    <row r="2" spans="2:37" customFormat="1" ht="15.6" x14ac:dyDescent="0.3">
      <c r="B2" s="292" t="s">
        <v>78</v>
      </c>
      <c r="C2" s="292"/>
      <c r="D2" s="292"/>
      <c r="E2" s="292"/>
      <c r="F2" s="292"/>
      <c r="G2" s="292"/>
      <c r="H2" s="292"/>
      <c r="I2" s="292"/>
      <c r="J2" s="292"/>
      <c r="K2" s="292"/>
      <c r="L2" s="292"/>
      <c r="M2" s="292"/>
      <c r="N2" s="292"/>
      <c r="O2" s="292"/>
      <c r="P2" s="292"/>
      <c r="Q2" s="292"/>
      <c r="R2" s="292"/>
      <c r="S2" s="292"/>
      <c r="T2" s="292"/>
      <c r="U2" s="292"/>
      <c r="V2" s="292"/>
      <c r="W2" s="292"/>
      <c r="X2" s="292"/>
      <c r="Y2" s="292"/>
      <c r="Z2" s="292"/>
      <c r="AA2" s="292"/>
      <c r="AB2" s="292"/>
      <c r="AC2" s="292"/>
      <c r="AD2" s="292"/>
      <c r="AE2" s="292"/>
      <c r="AF2" s="292"/>
      <c r="AG2" s="292"/>
      <c r="AH2" s="292"/>
      <c r="AI2" s="292"/>
    </row>
    <row r="3" spans="2:37" customFormat="1" ht="14.4" x14ac:dyDescent="0.3">
      <c r="N3" s="15"/>
    </row>
    <row r="4" spans="2:37" customFormat="1" ht="51.75" customHeight="1" x14ac:dyDescent="0.3">
      <c r="B4" s="293" t="s">
        <v>0</v>
      </c>
      <c r="C4" s="293" t="s">
        <v>1</v>
      </c>
      <c r="D4" s="293" t="s">
        <v>28</v>
      </c>
      <c r="E4" s="293" t="s">
        <v>79</v>
      </c>
      <c r="F4" s="293" t="s">
        <v>30</v>
      </c>
      <c r="G4" s="293" t="s">
        <v>3</v>
      </c>
      <c r="H4" s="293" t="s">
        <v>4</v>
      </c>
      <c r="I4" s="293" t="s">
        <v>80</v>
      </c>
      <c r="J4" s="294" t="s">
        <v>6</v>
      </c>
      <c r="K4" s="294"/>
      <c r="L4" s="294"/>
      <c r="M4" s="294"/>
      <c r="N4" s="286" t="s">
        <v>47</v>
      </c>
      <c r="O4" s="291" t="s">
        <v>81</v>
      </c>
      <c r="P4" s="284" t="s">
        <v>42</v>
      </c>
      <c r="Q4" s="284" t="s">
        <v>32</v>
      </c>
      <c r="R4" s="284" t="s">
        <v>37</v>
      </c>
      <c r="S4" s="284" t="s">
        <v>33</v>
      </c>
      <c r="T4" s="284" t="s">
        <v>55</v>
      </c>
      <c r="U4" s="284" t="s">
        <v>57</v>
      </c>
      <c r="V4" s="285" t="s">
        <v>59</v>
      </c>
      <c r="W4" s="285"/>
      <c r="X4" s="285"/>
      <c r="Y4" s="285"/>
      <c r="Z4" s="285"/>
      <c r="AA4" s="285"/>
      <c r="AB4" s="284" t="s">
        <v>69</v>
      </c>
      <c r="AC4" s="286" t="s">
        <v>75</v>
      </c>
      <c r="AD4" s="288" t="s">
        <v>82</v>
      </c>
      <c r="AE4" s="289"/>
      <c r="AF4" s="290"/>
      <c r="AG4" s="286" t="s">
        <v>27</v>
      </c>
      <c r="AH4" s="291" t="s">
        <v>36</v>
      </c>
      <c r="AI4" s="291" t="s">
        <v>83</v>
      </c>
      <c r="AJ4" s="284" t="s">
        <v>35</v>
      </c>
    </row>
    <row r="5" spans="2:37" customFormat="1" ht="48" customHeight="1" x14ac:dyDescent="0.3">
      <c r="B5" s="293"/>
      <c r="C5" s="293"/>
      <c r="D5" s="293"/>
      <c r="E5" s="293"/>
      <c r="F5" s="293"/>
      <c r="G5" s="293"/>
      <c r="H5" s="293"/>
      <c r="I5" s="293"/>
      <c r="J5" s="16" t="s">
        <v>7</v>
      </c>
      <c r="K5" s="16" t="s">
        <v>8</v>
      </c>
      <c r="L5" s="16" t="s">
        <v>9</v>
      </c>
      <c r="M5" s="16" t="s">
        <v>10</v>
      </c>
      <c r="N5" s="287"/>
      <c r="O5" s="291"/>
      <c r="P5" s="284"/>
      <c r="Q5" s="284"/>
      <c r="R5" s="284"/>
      <c r="S5" s="284"/>
      <c r="T5" s="284"/>
      <c r="U5" s="284"/>
      <c r="V5" s="18" t="s">
        <v>84</v>
      </c>
      <c r="W5" s="18" t="s">
        <v>62</v>
      </c>
      <c r="X5" s="18" t="s">
        <v>15</v>
      </c>
      <c r="Y5" s="18" t="s">
        <v>63</v>
      </c>
      <c r="Z5" s="18" t="s">
        <v>60</v>
      </c>
      <c r="AA5" s="18" t="s">
        <v>25</v>
      </c>
      <c r="AB5" s="284"/>
      <c r="AC5" s="287"/>
      <c r="AD5" s="18" t="s">
        <v>16</v>
      </c>
      <c r="AE5" s="18" t="s">
        <v>17</v>
      </c>
      <c r="AF5" s="18" t="s">
        <v>26</v>
      </c>
      <c r="AG5" s="287"/>
      <c r="AH5" s="291"/>
      <c r="AI5" s="291"/>
      <c r="AJ5" s="284"/>
    </row>
    <row r="6" spans="2:37" customFormat="1" ht="14.4" x14ac:dyDescent="0.3">
      <c r="B6" s="19">
        <v>1</v>
      </c>
      <c r="C6" s="19">
        <v>2</v>
      </c>
      <c r="D6" s="19">
        <v>3</v>
      </c>
      <c r="E6" s="19">
        <v>4</v>
      </c>
      <c r="F6" s="19">
        <v>5</v>
      </c>
      <c r="G6" s="19">
        <v>6</v>
      </c>
      <c r="H6" s="19">
        <v>7</v>
      </c>
      <c r="I6" s="19">
        <v>8</v>
      </c>
      <c r="J6" s="19">
        <v>9</v>
      </c>
      <c r="K6" s="19">
        <v>10</v>
      </c>
      <c r="L6" s="19">
        <v>11</v>
      </c>
      <c r="M6" s="19">
        <v>12</v>
      </c>
      <c r="N6" s="17">
        <v>13</v>
      </c>
      <c r="O6" s="19">
        <v>14</v>
      </c>
      <c r="P6" s="19">
        <v>15</v>
      </c>
      <c r="Q6" s="19">
        <v>16</v>
      </c>
      <c r="R6" s="19">
        <v>17</v>
      </c>
      <c r="S6" s="19">
        <v>18</v>
      </c>
      <c r="T6" s="19">
        <v>19</v>
      </c>
      <c r="U6" s="19">
        <v>20</v>
      </c>
      <c r="V6" s="19">
        <v>21</v>
      </c>
      <c r="W6" s="19">
        <v>22</v>
      </c>
      <c r="X6" s="19">
        <v>23</v>
      </c>
      <c r="Y6" s="19">
        <v>24</v>
      </c>
      <c r="Z6" s="19">
        <v>25</v>
      </c>
      <c r="AA6" s="19">
        <v>26</v>
      </c>
      <c r="AB6" s="19">
        <v>27</v>
      </c>
      <c r="AC6" s="19">
        <v>28</v>
      </c>
      <c r="AD6" s="19">
        <v>29</v>
      </c>
      <c r="AE6" s="19">
        <v>30</v>
      </c>
      <c r="AF6" s="19">
        <v>31</v>
      </c>
      <c r="AG6" s="19">
        <v>32</v>
      </c>
      <c r="AH6" s="19">
        <v>33</v>
      </c>
      <c r="AI6" s="19">
        <v>34</v>
      </c>
      <c r="AJ6" s="19">
        <v>35</v>
      </c>
    </row>
    <row r="7" spans="2:37" s="34" customFormat="1" ht="120.75" customHeight="1" x14ac:dyDescent="0.3">
      <c r="B7" s="25" t="s">
        <v>85</v>
      </c>
      <c r="C7" s="25" t="s">
        <v>86</v>
      </c>
      <c r="D7" s="26" t="s">
        <v>199</v>
      </c>
      <c r="E7" s="26" t="s">
        <v>87</v>
      </c>
      <c r="F7" s="26" t="s">
        <v>200</v>
      </c>
      <c r="G7" s="25" t="s">
        <v>88</v>
      </c>
      <c r="H7" s="26" t="s">
        <v>89</v>
      </c>
      <c r="I7" s="26" t="s">
        <v>89</v>
      </c>
      <c r="J7" s="20" t="s">
        <v>90</v>
      </c>
      <c r="K7" s="21" t="s">
        <v>91</v>
      </c>
      <c r="L7" s="20" t="s">
        <v>92</v>
      </c>
      <c r="M7" s="20">
        <v>249</v>
      </c>
      <c r="N7" s="26" t="s">
        <v>93</v>
      </c>
      <c r="O7" s="26" t="s">
        <v>94</v>
      </c>
      <c r="P7" s="27" t="s">
        <v>95</v>
      </c>
      <c r="Q7" s="27" t="s">
        <v>96</v>
      </c>
      <c r="R7" s="27" t="s">
        <v>97</v>
      </c>
      <c r="S7" s="27" t="s">
        <v>98</v>
      </c>
      <c r="T7" s="28">
        <f>+U7+U12+U15+U21</f>
        <v>2601469.73</v>
      </c>
      <c r="U7" s="28">
        <f>V7</f>
        <v>1098637.69</v>
      </c>
      <c r="V7" s="29">
        <v>1098637.69</v>
      </c>
      <c r="W7" s="28" t="s">
        <v>99</v>
      </c>
      <c r="X7" s="28" t="s">
        <v>99</v>
      </c>
      <c r="Y7" s="28" t="s">
        <v>99</v>
      </c>
      <c r="Z7" s="28"/>
      <c r="AA7" s="28" t="s">
        <v>99</v>
      </c>
      <c r="AB7" s="28">
        <v>193877.25</v>
      </c>
      <c r="AC7" s="28" t="s">
        <v>100</v>
      </c>
      <c r="AD7" s="28"/>
      <c r="AE7" s="28">
        <f>U7</f>
        <v>1098637.69</v>
      </c>
      <c r="AF7" s="30"/>
      <c r="AG7" s="30"/>
      <c r="AH7" s="31" t="s">
        <v>101</v>
      </c>
      <c r="AI7" s="32" t="s">
        <v>201</v>
      </c>
      <c r="AJ7" s="33">
        <v>45085</v>
      </c>
    </row>
    <row r="8" spans="2:37" s="34" customFormat="1" ht="28.8" x14ac:dyDescent="0.3">
      <c r="B8" s="35" t="s">
        <v>202</v>
      </c>
      <c r="C8" s="36"/>
      <c r="D8" s="27"/>
      <c r="E8" s="27"/>
      <c r="F8" s="27"/>
      <c r="G8" s="36"/>
      <c r="H8" s="27"/>
      <c r="I8" s="27"/>
      <c r="J8" s="20" t="s">
        <v>102</v>
      </c>
      <c r="K8" s="21" t="s">
        <v>103</v>
      </c>
      <c r="L8" s="20" t="s">
        <v>104</v>
      </c>
      <c r="M8" s="20">
        <v>35</v>
      </c>
      <c r="N8" s="27"/>
      <c r="O8" s="27"/>
      <c r="P8" s="27"/>
      <c r="Q8" s="27"/>
      <c r="R8" s="27"/>
      <c r="S8" s="27"/>
      <c r="T8" s="30"/>
      <c r="U8" s="30"/>
      <c r="V8" s="37"/>
      <c r="W8" s="30"/>
      <c r="X8" s="30"/>
      <c r="Y8" s="30"/>
      <c r="Z8" s="30"/>
      <c r="AA8" s="30"/>
      <c r="AB8" s="30"/>
      <c r="AC8" s="30"/>
      <c r="AD8" s="30"/>
      <c r="AE8" s="27"/>
      <c r="AF8" s="30"/>
      <c r="AG8" s="30"/>
      <c r="AH8" s="32"/>
      <c r="AI8" s="32"/>
      <c r="AJ8" s="27"/>
    </row>
    <row r="9" spans="2:37" s="34" customFormat="1" ht="43.2" x14ac:dyDescent="0.3">
      <c r="B9" s="35" t="s">
        <v>202</v>
      </c>
      <c r="C9" s="36"/>
      <c r="D9" s="27"/>
      <c r="E9" s="27"/>
      <c r="F9" s="27"/>
      <c r="G9" s="36"/>
      <c r="H9" s="27"/>
      <c r="I9" s="27"/>
      <c r="J9" s="20" t="s">
        <v>105</v>
      </c>
      <c r="K9" s="21" t="s">
        <v>106</v>
      </c>
      <c r="L9" s="20" t="s">
        <v>107</v>
      </c>
      <c r="M9" s="20">
        <v>267</v>
      </c>
      <c r="N9" s="27"/>
      <c r="O9" s="27"/>
      <c r="P9" s="27"/>
      <c r="Q9" s="27"/>
      <c r="R9" s="27"/>
      <c r="S9" s="27"/>
      <c r="T9" s="30"/>
      <c r="U9" s="30"/>
      <c r="V9" s="37"/>
      <c r="W9" s="30"/>
      <c r="X9" s="30"/>
      <c r="Y9" s="30"/>
      <c r="Z9" s="30"/>
      <c r="AA9" s="30"/>
      <c r="AB9" s="30"/>
      <c r="AC9" s="30"/>
      <c r="AD9" s="30"/>
      <c r="AE9" s="27"/>
      <c r="AF9" s="30"/>
      <c r="AG9" s="30"/>
      <c r="AH9" s="32"/>
      <c r="AI9" s="32"/>
      <c r="AJ9" s="27"/>
      <c r="AK9" s="38"/>
    </row>
    <row r="10" spans="2:37" s="34" customFormat="1" ht="72" x14ac:dyDescent="0.3">
      <c r="B10" s="35" t="s">
        <v>202</v>
      </c>
      <c r="C10" s="36"/>
      <c r="D10" s="27"/>
      <c r="E10" s="27"/>
      <c r="F10" s="27"/>
      <c r="G10" s="36"/>
      <c r="H10" s="27"/>
      <c r="I10" s="27"/>
      <c r="J10" s="20" t="s">
        <v>108</v>
      </c>
      <c r="K10" s="21" t="s">
        <v>109</v>
      </c>
      <c r="L10" s="20" t="s">
        <v>110</v>
      </c>
      <c r="M10" s="20">
        <v>57</v>
      </c>
      <c r="N10" s="27"/>
      <c r="O10" s="27"/>
      <c r="P10" s="27"/>
      <c r="Q10" s="27"/>
      <c r="R10" s="27"/>
      <c r="S10" s="27"/>
      <c r="T10" s="30"/>
      <c r="U10" s="30"/>
      <c r="V10" s="37"/>
      <c r="W10" s="30"/>
      <c r="X10" s="30"/>
      <c r="Y10" s="30"/>
      <c r="Z10" s="30"/>
      <c r="AA10" s="30"/>
      <c r="AB10" s="30"/>
      <c r="AC10" s="30"/>
      <c r="AD10" s="30"/>
      <c r="AE10" s="27"/>
      <c r="AF10" s="30"/>
      <c r="AG10" s="30"/>
      <c r="AH10" s="32"/>
      <c r="AI10" s="32"/>
      <c r="AJ10" s="27"/>
    </row>
    <row r="11" spans="2:37" s="34" customFormat="1" ht="14.4" x14ac:dyDescent="0.3">
      <c r="B11" s="35" t="s">
        <v>202</v>
      </c>
      <c r="C11" s="36"/>
      <c r="D11" s="27"/>
      <c r="E11" s="27"/>
      <c r="F11" s="39"/>
      <c r="G11" s="40"/>
      <c r="H11" s="39"/>
      <c r="I11" s="39"/>
      <c r="J11" s="20" t="s">
        <v>111</v>
      </c>
      <c r="K11" s="21" t="s">
        <v>112</v>
      </c>
      <c r="L11" s="20" t="s">
        <v>104</v>
      </c>
      <c r="M11" s="20">
        <v>3</v>
      </c>
      <c r="N11" s="39"/>
      <c r="O11" s="39"/>
      <c r="P11" s="27"/>
      <c r="Q11" s="27"/>
      <c r="R11" s="27"/>
      <c r="S11" s="27"/>
      <c r="T11" s="30"/>
      <c r="U11" s="41"/>
      <c r="V11" s="42"/>
      <c r="W11" s="41"/>
      <c r="X11" s="41"/>
      <c r="Y11" s="41"/>
      <c r="Z11" s="41"/>
      <c r="AA11" s="41"/>
      <c r="AB11" s="41"/>
      <c r="AC11" s="41"/>
      <c r="AD11" s="41"/>
      <c r="AE11" s="39"/>
      <c r="AF11" s="30"/>
      <c r="AG11" s="30"/>
      <c r="AH11" s="32"/>
      <c r="AI11" s="32"/>
      <c r="AJ11" s="27"/>
    </row>
    <row r="12" spans="2:37" s="34" customFormat="1" ht="86.4" x14ac:dyDescent="0.3">
      <c r="B12" s="35" t="s">
        <v>202</v>
      </c>
      <c r="C12" s="36"/>
      <c r="D12" s="27"/>
      <c r="E12" s="27"/>
      <c r="F12" s="27" t="s">
        <v>203</v>
      </c>
      <c r="G12" s="25" t="s">
        <v>88</v>
      </c>
      <c r="H12" s="27" t="s">
        <v>89</v>
      </c>
      <c r="I12" s="27" t="s">
        <v>89</v>
      </c>
      <c r="J12" s="20" t="s">
        <v>90</v>
      </c>
      <c r="K12" s="21" t="s">
        <v>91</v>
      </c>
      <c r="L12" s="20" t="s">
        <v>92</v>
      </c>
      <c r="M12" s="20">
        <v>186</v>
      </c>
      <c r="N12" s="26" t="s">
        <v>93</v>
      </c>
      <c r="O12" s="26" t="s">
        <v>113</v>
      </c>
      <c r="P12" s="27"/>
      <c r="Q12" s="27"/>
      <c r="R12" s="27"/>
      <c r="S12" s="27"/>
      <c r="T12" s="30"/>
      <c r="U12" s="28">
        <f>V12</f>
        <v>552500</v>
      </c>
      <c r="V12" s="28">
        <v>552500</v>
      </c>
      <c r="W12" s="28" t="s">
        <v>99</v>
      </c>
      <c r="X12" s="28" t="s">
        <v>99</v>
      </c>
      <c r="Y12" s="28" t="s">
        <v>99</v>
      </c>
      <c r="Z12" s="28"/>
      <c r="AA12" s="28" t="s">
        <v>99</v>
      </c>
      <c r="AB12" s="28">
        <v>97500</v>
      </c>
      <c r="AC12" s="28" t="s">
        <v>100</v>
      </c>
      <c r="AD12" s="28"/>
      <c r="AE12" s="28">
        <f>U12</f>
        <v>552500</v>
      </c>
      <c r="AF12" s="28"/>
      <c r="AG12" s="28"/>
      <c r="AH12" s="32"/>
      <c r="AI12" s="32"/>
      <c r="AJ12" s="27"/>
    </row>
    <row r="13" spans="2:37" s="34" customFormat="1" ht="31.5" customHeight="1" x14ac:dyDescent="0.3">
      <c r="B13" s="35" t="s">
        <v>202</v>
      </c>
      <c r="C13" s="36"/>
      <c r="D13" s="27"/>
      <c r="E13" s="27"/>
      <c r="F13" s="27"/>
      <c r="G13" s="36"/>
      <c r="H13" s="27"/>
      <c r="I13" s="27"/>
      <c r="J13" s="20" t="s">
        <v>102</v>
      </c>
      <c r="K13" s="21" t="s">
        <v>103</v>
      </c>
      <c r="L13" s="20" t="s">
        <v>104</v>
      </c>
      <c r="M13" s="20">
        <v>54</v>
      </c>
      <c r="N13" s="27"/>
      <c r="O13" s="27"/>
      <c r="P13" s="27"/>
      <c r="Q13" s="27"/>
      <c r="R13" s="27"/>
      <c r="S13" s="27"/>
      <c r="T13" s="30"/>
      <c r="U13" s="30"/>
      <c r="V13" s="30"/>
      <c r="W13" s="30"/>
      <c r="X13" s="30"/>
      <c r="Y13" s="30"/>
      <c r="Z13" s="30"/>
      <c r="AA13" s="30"/>
      <c r="AB13" s="30"/>
      <c r="AC13" s="30"/>
      <c r="AD13" s="30"/>
      <c r="AE13" s="27"/>
      <c r="AF13" s="30"/>
      <c r="AG13" s="30"/>
      <c r="AH13" s="32"/>
      <c r="AI13" s="32"/>
      <c r="AJ13" s="27"/>
    </row>
    <row r="14" spans="2:37" s="34" customFormat="1" ht="43.2" x14ac:dyDescent="0.3">
      <c r="B14" s="35" t="s">
        <v>202</v>
      </c>
      <c r="C14" s="36"/>
      <c r="D14" s="27"/>
      <c r="E14" s="27"/>
      <c r="F14" s="39"/>
      <c r="G14" s="40"/>
      <c r="H14" s="27"/>
      <c r="I14" s="27"/>
      <c r="J14" s="20" t="s">
        <v>105</v>
      </c>
      <c r="K14" s="21" t="s">
        <v>106</v>
      </c>
      <c r="L14" s="20" t="s">
        <v>107</v>
      </c>
      <c r="M14" s="20">
        <v>193</v>
      </c>
      <c r="N14" s="39"/>
      <c r="O14" s="39"/>
      <c r="P14" s="27"/>
      <c r="Q14" s="27"/>
      <c r="R14" s="27"/>
      <c r="S14" s="27"/>
      <c r="T14" s="30"/>
      <c r="U14" s="41"/>
      <c r="V14" s="41"/>
      <c r="W14" s="41"/>
      <c r="X14" s="41"/>
      <c r="Y14" s="41"/>
      <c r="Z14" s="41"/>
      <c r="AA14" s="41"/>
      <c r="AB14" s="41"/>
      <c r="AC14" s="41"/>
      <c r="AD14" s="41"/>
      <c r="AE14" s="39"/>
      <c r="AF14" s="41"/>
      <c r="AG14" s="41"/>
      <c r="AH14" s="32"/>
      <c r="AI14" s="32"/>
      <c r="AJ14" s="27"/>
    </row>
    <row r="15" spans="2:37" s="34" customFormat="1" ht="86.4" x14ac:dyDescent="0.3">
      <c r="B15" s="35" t="s">
        <v>202</v>
      </c>
      <c r="C15" s="36"/>
      <c r="D15" s="27"/>
      <c r="E15" s="27"/>
      <c r="F15" s="26" t="s">
        <v>204</v>
      </c>
      <c r="G15" s="25" t="s">
        <v>88</v>
      </c>
      <c r="H15" s="26" t="s">
        <v>89</v>
      </c>
      <c r="I15" s="26" t="s">
        <v>89</v>
      </c>
      <c r="J15" s="20" t="s">
        <v>114</v>
      </c>
      <c r="K15" s="21" t="s">
        <v>115</v>
      </c>
      <c r="L15" s="20" t="s">
        <v>92</v>
      </c>
      <c r="M15" s="20">
        <v>696</v>
      </c>
      <c r="N15" s="26" t="s">
        <v>93</v>
      </c>
      <c r="O15" s="26" t="s">
        <v>94</v>
      </c>
      <c r="P15" s="27"/>
      <c r="Q15" s="27"/>
      <c r="R15" s="27"/>
      <c r="S15" s="27"/>
      <c r="T15" s="30"/>
      <c r="U15" s="28">
        <f>+V15</f>
        <v>639232.04</v>
      </c>
      <c r="V15" s="28">
        <f>639232.04</f>
        <v>639232.04</v>
      </c>
      <c r="W15" s="28" t="s">
        <v>99</v>
      </c>
      <c r="X15" s="28" t="s">
        <v>99</v>
      </c>
      <c r="Y15" s="28" t="s">
        <v>99</v>
      </c>
      <c r="Z15" s="28"/>
      <c r="AA15" s="28" t="s">
        <v>99</v>
      </c>
      <c r="AB15" s="28">
        <v>112805.65</v>
      </c>
      <c r="AC15" s="28" t="s">
        <v>100</v>
      </c>
      <c r="AD15" s="28"/>
      <c r="AE15" s="28">
        <f>U15</f>
        <v>639232.04</v>
      </c>
      <c r="AF15" s="28"/>
      <c r="AG15" s="28"/>
      <c r="AH15" s="32"/>
      <c r="AI15" s="32"/>
      <c r="AJ15" s="27"/>
    </row>
    <row r="16" spans="2:37" s="34" customFormat="1" ht="86.4" x14ac:dyDescent="0.3">
      <c r="B16" s="35" t="s">
        <v>202</v>
      </c>
      <c r="C16" s="36"/>
      <c r="D16" s="27"/>
      <c r="E16" s="27"/>
      <c r="F16" s="27"/>
      <c r="G16" s="36"/>
      <c r="H16" s="27"/>
      <c r="I16" s="27"/>
      <c r="J16" s="20" t="s">
        <v>116</v>
      </c>
      <c r="K16" s="21" t="s">
        <v>117</v>
      </c>
      <c r="L16" s="20" t="s">
        <v>118</v>
      </c>
      <c r="M16" s="20">
        <v>25</v>
      </c>
      <c r="N16" s="27"/>
      <c r="O16" s="27"/>
      <c r="P16" s="27"/>
      <c r="Q16" s="27"/>
      <c r="R16" s="27"/>
      <c r="S16" s="27"/>
      <c r="T16" s="30"/>
      <c r="U16" s="30"/>
      <c r="V16" s="30"/>
      <c r="W16" s="30"/>
      <c r="X16" s="30"/>
      <c r="Y16" s="30"/>
      <c r="Z16" s="30"/>
      <c r="AA16" s="30"/>
      <c r="AB16" s="30"/>
      <c r="AC16" s="30"/>
      <c r="AD16" s="30"/>
      <c r="AE16" s="27"/>
      <c r="AF16" s="30"/>
      <c r="AG16" s="30"/>
      <c r="AH16" s="32"/>
      <c r="AI16" s="32"/>
      <c r="AJ16" s="27"/>
    </row>
    <row r="17" spans="2:36" s="34" customFormat="1" ht="43.2" x14ac:dyDescent="0.3">
      <c r="B17" s="35" t="s">
        <v>202</v>
      </c>
      <c r="C17" s="36"/>
      <c r="D17" s="27"/>
      <c r="E17" s="27"/>
      <c r="F17" s="27"/>
      <c r="G17" s="36"/>
      <c r="H17" s="27"/>
      <c r="I17" s="27"/>
      <c r="J17" s="20" t="s">
        <v>119</v>
      </c>
      <c r="K17" s="21" t="s">
        <v>120</v>
      </c>
      <c r="L17" s="20" t="s">
        <v>107</v>
      </c>
      <c r="M17" s="20">
        <v>1625</v>
      </c>
      <c r="N17" s="27"/>
      <c r="O17" s="27"/>
      <c r="P17" s="27"/>
      <c r="Q17" s="27"/>
      <c r="R17" s="27"/>
      <c r="S17" s="27"/>
      <c r="T17" s="30"/>
      <c r="U17" s="30"/>
      <c r="V17" s="30"/>
      <c r="W17" s="30"/>
      <c r="X17" s="30"/>
      <c r="Y17" s="30"/>
      <c r="Z17" s="30"/>
      <c r="AA17" s="30"/>
      <c r="AB17" s="30"/>
      <c r="AC17" s="30"/>
      <c r="AD17" s="30"/>
      <c r="AE17" s="27"/>
      <c r="AF17" s="30"/>
      <c r="AG17" s="30"/>
      <c r="AH17" s="32"/>
      <c r="AI17" s="32"/>
      <c r="AJ17" s="27"/>
    </row>
    <row r="18" spans="2:36" s="34" customFormat="1" ht="74.55" customHeight="1" x14ac:dyDescent="0.3">
      <c r="B18" s="35" t="s">
        <v>202</v>
      </c>
      <c r="C18" s="36"/>
      <c r="D18" s="27"/>
      <c r="E18" s="27"/>
      <c r="F18" s="27"/>
      <c r="G18" s="36"/>
      <c r="H18" s="27"/>
      <c r="I18" s="27"/>
      <c r="J18" s="20" t="s">
        <v>121</v>
      </c>
      <c r="K18" s="21" t="s">
        <v>122</v>
      </c>
      <c r="L18" s="20" t="s">
        <v>104</v>
      </c>
      <c r="M18" s="20">
        <v>1</v>
      </c>
      <c r="N18" s="27"/>
      <c r="O18" s="27"/>
      <c r="P18" s="27"/>
      <c r="Q18" s="27"/>
      <c r="R18" s="27"/>
      <c r="S18" s="27"/>
      <c r="T18" s="30"/>
      <c r="U18" s="30"/>
      <c r="V18" s="30"/>
      <c r="W18" s="30"/>
      <c r="X18" s="30"/>
      <c r="Y18" s="30"/>
      <c r="Z18" s="30"/>
      <c r="AA18" s="30"/>
      <c r="AB18" s="30"/>
      <c r="AC18" s="30"/>
      <c r="AD18" s="30"/>
      <c r="AE18" s="27"/>
      <c r="AF18" s="30"/>
      <c r="AG18" s="30"/>
      <c r="AH18" s="32"/>
      <c r="AI18" s="32"/>
      <c r="AJ18" s="27"/>
    </row>
    <row r="19" spans="2:36" s="34" customFormat="1" ht="72" x14ac:dyDescent="0.3">
      <c r="B19" s="35" t="s">
        <v>202</v>
      </c>
      <c r="C19" s="36"/>
      <c r="D19" s="27"/>
      <c r="E19" s="27"/>
      <c r="F19" s="27"/>
      <c r="G19" s="36"/>
      <c r="H19" s="27"/>
      <c r="I19" s="27"/>
      <c r="J19" s="20" t="s">
        <v>108</v>
      </c>
      <c r="K19" s="21" t="s">
        <v>109</v>
      </c>
      <c r="L19" s="20" t="s">
        <v>110</v>
      </c>
      <c r="M19" s="20">
        <v>38</v>
      </c>
      <c r="N19" s="27"/>
      <c r="O19" s="27"/>
      <c r="P19" s="27"/>
      <c r="Q19" s="27"/>
      <c r="R19" s="27"/>
      <c r="S19" s="27"/>
      <c r="T19" s="30"/>
      <c r="U19" s="30"/>
      <c r="V19" s="30"/>
      <c r="W19" s="30"/>
      <c r="X19" s="30"/>
      <c r="Y19" s="30"/>
      <c r="Z19" s="30"/>
      <c r="AA19" s="30"/>
      <c r="AB19" s="30"/>
      <c r="AC19" s="30"/>
      <c r="AD19" s="30"/>
      <c r="AE19" s="27"/>
      <c r="AF19" s="30"/>
      <c r="AG19" s="30"/>
      <c r="AH19" s="32"/>
      <c r="AI19" s="32"/>
      <c r="AJ19" s="27"/>
    </row>
    <row r="20" spans="2:36" s="34" customFormat="1" ht="14.4" x14ac:dyDescent="0.3">
      <c r="B20" s="35" t="s">
        <v>202</v>
      </c>
      <c r="C20" s="36"/>
      <c r="D20" s="27"/>
      <c r="E20" s="27"/>
      <c r="F20" s="39"/>
      <c r="G20" s="40"/>
      <c r="H20" s="39"/>
      <c r="I20" s="39"/>
      <c r="J20" s="20" t="s">
        <v>111</v>
      </c>
      <c r="K20" s="21" t="s">
        <v>112</v>
      </c>
      <c r="L20" s="20" t="s">
        <v>104</v>
      </c>
      <c r="M20" s="20">
        <v>2</v>
      </c>
      <c r="N20" s="39"/>
      <c r="O20" s="39"/>
      <c r="P20" s="27"/>
      <c r="Q20" s="27"/>
      <c r="R20" s="27"/>
      <c r="S20" s="27"/>
      <c r="T20" s="30"/>
      <c r="U20" s="41"/>
      <c r="V20" s="41"/>
      <c r="W20" s="41"/>
      <c r="X20" s="41"/>
      <c r="Y20" s="41"/>
      <c r="Z20" s="41"/>
      <c r="AA20" s="41"/>
      <c r="AB20" s="41"/>
      <c r="AC20" s="41"/>
      <c r="AD20" s="41"/>
      <c r="AE20" s="39"/>
      <c r="AF20" s="41"/>
      <c r="AG20" s="41"/>
      <c r="AH20" s="32"/>
      <c r="AI20" s="32"/>
      <c r="AJ20" s="27"/>
    </row>
    <row r="21" spans="2:36" s="34" customFormat="1" ht="86.4" x14ac:dyDescent="0.3">
      <c r="B21" s="35" t="s">
        <v>202</v>
      </c>
      <c r="C21" s="36"/>
      <c r="D21" s="27"/>
      <c r="E21" s="27"/>
      <c r="F21" s="26" t="s">
        <v>205</v>
      </c>
      <c r="G21" s="25" t="s">
        <v>88</v>
      </c>
      <c r="H21" s="26" t="s">
        <v>89</v>
      </c>
      <c r="I21" s="26" t="s">
        <v>89</v>
      </c>
      <c r="J21" s="20" t="s">
        <v>114</v>
      </c>
      <c r="K21" s="21" t="s">
        <v>115</v>
      </c>
      <c r="L21" s="20" t="s">
        <v>92</v>
      </c>
      <c r="M21" s="20">
        <v>320</v>
      </c>
      <c r="N21" s="26" t="s">
        <v>93</v>
      </c>
      <c r="O21" s="26" t="s">
        <v>113</v>
      </c>
      <c r="P21" s="27"/>
      <c r="Q21" s="27"/>
      <c r="R21" s="27"/>
      <c r="S21" s="27"/>
      <c r="T21" s="30"/>
      <c r="U21" s="28">
        <f>+V21</f>
        <v>311100</v>
      </c>
      <c r="V21" s="28">
        <f>311100</f>
        <v>311100</v>
      </c>
      <c r="W21" s="28" t="s">
        <v>99</v>
      </c>
      <c r="X21" s="28" t="s">
        <v>99</v>
      </c>
      <c r="Y21" s="28" t="s">
        <v>99</v>
      </c>
      <c r="Z21" s="28"/>
      <c r="AA21" s="28" t="s">
        <v>99</v>
      </c>
      <c r="AB21" s="28">
        <v>54900</v>
      </c>
      <c r="AC21" s="28" t="s">
        <v>100</v>
      </c>
      <c r="AD21" s="28"/>
      <c r="AE21" s="28">
        <f>U21</f>
        <v>311100</v>
      </c>
      <c r="AF21" s="28"/>
      <c r="AG21" s="28"/>
      <c r="AH21" s="32"/>
      <c r="AI21" s="32"/>
      <c r="AJ21" s="27"/>
    </row>
    <row r="22" spans="2:36" s="34" customFormat="1" ht="86.4" x14ac:dyDescent="0.3">
      <c r="B22" s="35" t="s">
        <v>202</v>
      </c>
      <c r="C22" s="36"/>
      <c r="D22" s="27"/>
      <c r="E22" s="27"/>
      <c r="F22" s="27"/>
      <c r="G22" s="36"/>
      <c r="H22" s="27"/>
      <c r="I22" s="27"/>
      <c r="J22" s="20" t="s">
        <v>116</v>
      </c>
      <c r="K22" s="21" t="s">
        <v>117</v>
      </c>
      <c r="L22" s="20" t="s">
        <v>118</v>
      </c>
      <c r="M22" s="20">
        <v>28.6</v>
      </c>
      <c r="N22" s="27"/>
      <c r="O22" s="27"/>
      <c r="P22" s="27"/>
      <c r="Q22" s="27"/>
      <c r="R22" s="27"/>
      <c r="S22" s="27"/>
      <c r="T22" s="30"/>
      <c r="U22" s="30"/>
      <c r="V22" s="30"/>
      <c r="W22" s="30"/>
      <c r="X22" s="30"/>
      <c r="Y22" s="30"/>
      <c r="Z22" s="30"/>
      <c r="AA22" s="30"/>
      <c r="AB22" s="30"/>
      <c r="AC22" s="30"/>
      <c r="AD22" s="30"/>
      <c r="AE22" s="27"/>
      <c r="AF22" s="30"/>
      <c r="AG22" s="30"/>
      <c r="AH22" s="32"/>
      <c r="AI22" s="32"/>
      <c r="AJ22" s="27"/>
    </row>
    <row r="23" spans="2:36" s="34" customFormat="1" ht="43.2" x14ac:dyDescent="0.3">
      <c r="B23" s="35" t="s">
        <v>202</v>
      </c>
      <c r="C23" s="36"/>
      <c r="D23" s="27"/>
      <c r="E23" s="27"/>
      <c r="F23" s="27"/>
      <c r="G23" s="36"/>
      <c r="H23" s="27"/>
      <c r="I23" s="27"/>
      <c r="J23" s="20" t="s">
        <v>119</v>
      </c>
      <c r="K23" s="21" t="s">
        <v>120</v>
      </c>
      <c r="L23" s="20" t="s">
        <v>107</v>
      </c>
      <c r="M23" s="20">
        <v>800</v>
      </c>
      <c r="N23" s="27"/>
      <c r="O23" s="27"/>
      <c r="P23" s="27"/>
      <c r="Q23" s="27"/>
      <c r="R23" s="27"/>
      <c r="S23" s="27"/>
      <c r="T23" s="30"/>
      <c r="U23" s="30"/>
      <c r="V23" s="30"/>
      <c r="W23" s="30"/>
      <c r="X23" s="30"/>
      <c r="Y23" s="30"/>
      <c r="Z23" s="30"/>
      <c r="AA23" s="30"/>
      <c r="AB23" s="30"/>
      <c r="AC23" s="30"/>
      <c r="AD23" s="30"/>
      <c r="AE23" s="27"/>
      <c r="AF23" s="30"/>
      <c r="AG23" s="30"/>
      <c r="AH23" s="32"/>
      <c r="AI23" s="32"/>
      <c r="AJ23" s="27"/>
    </row>
    <row r="24" spans="2:36" s="34" customFormat="1" ht="73.349999999999994" customHeight="1" x14ac:dyDescent="0.3">
      <c r="B24" s="35" t="s">
        <v>202</v>
      </c>
      <c r="C24" s="36"/>
      <c r="D24" s="27"/>
      <c r="E24" s="27"/>
      <c r="F24" s="27"/>
      <c r="G24" s="36"/>
      <c r="H24" s="27"/>
      <c r="I24" s="27"/>
      <c r="J24" s="20" t="s">
        <v>121</v>
      </c>
      <c r="K24" s="21" t="s">
        <v>122</v>
      </c>
      <c r="L24" s="20" t="s">
        <v>104</v>
      </c>
      <c r="M24" s="20">
        <v>3</v>
      </c>
      <c r="N24" s="27"/>
      <c r="O24" s="27"/>
      <c r="P24" s="27"/>
      <c r="Q24" s="27"/>
      <c r="R24" s="27"/>
      <c r="S24" s="27"/>
      <c r="T24" s="30"/>
      <c r="U24" s="30"/>
      <c r="V24" s="30"/>
      <c r="W24" s="30"/>
      <c r="X24" s="30"/>
      <c r="Y24" s="30"/>
      <c r="Z24" s="30"/>
      <c r="AA24" s="30"/>
      <c r="AB24" s="30"/>
      <c r="AC24" s="30"/>
      <c r="AD24" s="30"/>
      <c r="AE24" s="27"/>
      <c r="AF24" s="30"/>
      <c r="AG24" s="30"/>
      <c r="AH24" s="32"/>
      <c r="AI24" s="32"/>
      <c r="AJ24" s="27"/>
    </row>
    <row r="25" spans="2:36" s="34" customFormat="1" ht="72" x14ac:dyDescent="0.3">
      <c r="B25" s="35" t="s">
        <v>202</v>
      </c>
      <c r="C25" s="36"/>
      <c r="D25" s="27"/>
      <c r="E25" s="27"/>
      <c r="F25" s="27"/>
      <c r="G25" s="36"/>
      <c r="H25" s="27"/>
      <c r="I25" s="27"/>
      <c r="J25" s="20" t="s">
        <v>108</v>
      </c>
      <c r="K25" s="21" t="s">
        <v>109</v>
      </c>
      <c r="L25" s="20" t="s">
        <v>110</v>
      </c>
      <c r="M25" s="20">
        <v>18</v>
      </c>
      <c r="N25" s="27"/>
      <c r="O25" s="27"/>
      <c r="P25" s="27"/>
      <c r="Q25" s="27"/>
      <c r="R25" s="27"/>
      <c r="S25" s="27"/>
      <c r="T25" s="30"/>
      <c r="U25" s="30"/>
      <c r="V25" s="30"/>
      <c r="W25" s="30"/>
      <c r="X25" s="30"/>
      <c r="Y25" s="30"/>
      <c r="Z25" s="30"/>
      <c r="AA25" s="30"/>
      <c r="AB25" s="30"/>
      <c r="AC25" s="30"/>
      <c r="AD25" s="30"/>
      <c r="AE25" s="27"/>
      <c r="AF25" s="30"/>
      <c r="AG25" s="30"/>
      <c r="AH25" s="32"/>
      <c r="AI25" s="32"/>
      <c r="AJ25" s="27"/>
    </row>
    <row r="26" spans="2:36" s="34" customFormat="1" ht="14.4" x14ac:dyDescent="0.3">
      <c r="B26" s="35" t="s">
        <v>202</v>
      </c>
      <c r="C26" s="40"/>
      <c r="D26" s="39"/>
      <c r="E26" s="39"/>
      <c r="F26" s="39"/>
      <c r="G26" s="40"/>
      <c r="H26" s="39"/>
      <c r="I26" s="39"/>
      <c r="J26" s="20" t="s">
        <v>111</v>
      </c>
      <c r="K26" s="21" t="s">
        <v>112</v>
      </c>
      <c r="L26" s="20" t="s">
        <v>104</v>
      </c>
      <c r="M26" s="20">
        <v>1</v>
      </c>
      <c r="N26" s="39"/>
      <c r="O26" s="39"/>
      <c r="P26" s="27"/>
      <c r="Q26" s="27"/>
      <c r="R26" s="27"/>
      <c r="S26" s="39"/>
      <c r="T26" s="41"/>
      <c r="U26" s="41"/>
      <c r="V26" s="41"/>
      <c r="W26" s="41"/>
      <c r="X26" s="41"/>
      <c r="Y26" s="41"/>
      <c r="Z26" s="41"/>
      <c r="AA26" s="41"/>
      <c r="AB26" s="41"/>
      <c r="AC26" s="41"/>
      <c r="AD26" s="41"/>
      <c r="AE26" s="39"/>
      <c r="AF26" s="41"/>
      <c r="AG26" s="41"/>
      <c r="AH26" s="43"/>
      <c r="AI26" s="32"/>
      <c r="AJ26" s="39"/>
    </row>
    <row r="27" spans="2:36" s="47" customFormat="1" ht="45" customHeight="1" x14ac:dyDescent="0.3">
      <c r="B27" s="25" t="s">
        <v>123</v>
      </c>
      <c r="C27" s="25" t="s">
        <v>124</v>
      </c>
      <c r="D27" s="26" t="s">
        <v>199</v>
      </c>
      <c r="E27" s="26" t="s">
        <v>87</v>
      </c>
      <c r="F27" s="25" t="s">
        <v>206</v>
      </c>
      <c r="G27" s="25" t="s">
        <v>125</v>
      </c>
      <c r="H27" s="25" t="s">
        <v>89</v>
      </c>
      <c r="I27" s="25" t="s">
        <v>89</v>
      </c>
      <c r="J27" s="21" t="s">
        <v>90</v>
      </c>
      <c r="K27" s="21" t="s">
        <v>91</v>
      </c>
      <c r="L27" s="21" t="s">
        <v>92</v>
      </c>
      <c r="M27" s="21">
        <v>954</v>
      </c>
      <c r="N27" s="25" t="s">
        <v>93</v>
      </c>
      <c r="O27" s="25" t="s">
        <v>126</v>
      </c>
      <c r="P27" s="25" t="s">
        <v>95</v>
      </c>
      <c r="Q27" s="25" t="s">
        <v>96</v>
      </c>
      <c r="R27" s="25" t="s">
        <v>97</v>
      </c>
      <c r="S27" s="27" t="s">
        <v>98</v>
      </c>
      <c r="T27" s="44">
        <f>U27+U32+U37+U43</f>
        <v>3782034.69</v>
      </c>
      <c r="U27" s="44">
        <f>V27</f>
        <v>1275000</v>
      </c>
      <c r="V27" s="44">
        <f>1275000</f>
        <v>1275000</v>
      </c>
      <c r="W27" s="44" t="s">
        <v>99</v>
      </c>
      <c r="X27" s="44" t="s">
        <v>99</v>
      </c>
      <c r="Y27" s="44" t="s">
        <v>99</v>
      </c>
      <c r="Z27" s="44"/>
      <c r="AA27" s="44" t="s">
        <v>99</v>
      </c>
      <c r="AB27" s="44">
        <v>225000</v>
      </c>
      <c r="AC27" s="44" t="s">
        <v>100</v>
      </c>
      <c r="AD27" s="44"/>
      <c r="AE27" s="44">
        <f>U27</f>
        <v>1275000</v>
      </c>
      <c r="AF27" s="44"/>
      <c r="AG27" s="44"/>
      <c r="AH27" s="45" t="s">
        <v>207</v>
      </c>
      <c r="AI27" s="45" t="s">
        <v>208</v>
      </c>
      <c r="AJ27" s="46"/>
    </row>
    <row r="28" spans="2:36" s="47" customFormat="1" ht="28.8" x14ac:dyDescent="0.3">
      <c r="B28" s="35" t="s">
        <v>209</v>
      </c>
      <c r="C28" s="36"/>
      <c r="D28" s="27"/>
      <c r="E28" s="27"/>
      <c r="F28" s="36"/>
      <c r="G28" s="36"/>
      <c r="H28" s="36"/>
      <c r="I28" s="36"/>
      <c r="J28" s="21" t="s">
        <v>102</v>
      </c>
      <c r="K28" s="21" t="s">
        <v>103</v>
      </c>
      <c r="L28" s="21" t="s">
        <v>104</v>
      </c>
      <c r="M28" s="21">
        <v>91</v>
      </c>
      <c r="N28" s="36"/>
      <c r="O28" s="36"/>
      <c r="P28" s="36"/>
      <c r="Q28" s="36"/>
      <c r="R28" s="36"/>
      <c r="S28" s="27"/>
      <c r="T28" s="48"/>
      <c r="U28" s="48"/>
      <c r="V28" s="48"/>
      <c r="W28" s="48"/>
      <c r="X28" s="48"/>
      <c r="Y28" s="48"/>
      <c r="Z28" s="48"/>
      <c r="AA28" s="48"/>
      <c r="AB28" s="48"/>
      <c r="AC28" s="48"/>
      <c r="AD28" s="48"/>
      <c r="AE28" s="36"/>
      <c r="AF28" s="48"/>
      <c r="AG28" s="48"/>
      <c r="AH28" s="49"/>
      <c r="AI28" s="49"/>
      <c r="AJ28" s="50"/>
    </row>
    <row r="29" spans="2:36" s="47" customFormat="1" ht="43.2" x14ac:dyDescent="0.3">
      <c r="B29" s="35" t="s">
        <v>209</v>
      </c>
      <c r="C29" s="36"/>
      <c r="D29" s="27"/>
      <c r="E29" s="27"/>
      <c r="F29" s="36"/>
      <c r="G29" s="36"/>
      <c r="H29" s="36"/>
      <c r="I29" s="36"/>
      <c r="J29" s="21" t="s">
        <v>105</v>
      </c>
      <c r="K29" s="21" t="s">
        <v>106</v>
      </c>
      <c r="L29" s="21" t="s">
        <v>107</v>
      </c>
      <c r="M29" s="21">
        <v>983</v>
      </c>
      <c r="N29" s="36"/>
      <c r="O29" s="36"/>
      <c r="P29" s="36"/>
      <c r="Q29" s="36"/>
      <c r="R29" s="36"/>
      <c r="S29" s="27"/>
      <c r="T29" s="48"/>
      <c r="U29" s="48"/>
      <c r="V29" s="48"/>
      <c r="W29" s="48"/>
      <c r="X29" s="48"/>
      <c r="Y29" s="48"/>
      <c r="Z29" s="48"/>
      <c r="AA29" s="48"/>
      <c r="AB29" s="48"/>
      <c r="AC29" s="48"/>
      <c r="AD29" s="48"/>
      <c r="AE29" s="36"/>
      <c r="AF29" s="48"/>
      <c r="AG29" s="48"/>
      <c r="AH29" s="49"/>
      <c r="AI29" s="49"/>
      <c r="AJ29" s="50"/>
    </row>
    <row r="30" spans="2:36" s="47" customFormat="1" ht="75.75" customHeight="1" x14ac:dyDescent="0.3">
      <c r="B30" s="35" t="s">
        <v>209</v>
      </c>
      <c r="C30" s="36"/>
      <c r="D30" s="27"/>
      <c r="E30" s="27"/>
      <c r="F30" s="36"/>
      <c r="G30" s="36"/>
      <c r="H30" s="36"/>
      <c r="I30" s="36"/>
      <c r="J30" s="21" t="s">
        <v>108</v>
      </c>
      <c r="K30" s="21" t="s">
        <v>109</v>
      </c>
      <c r="L30" s="21" t="s">
        <v>110</v>
      </c>
      <c r="M30" s="21">
        <v>90</v>
      </c>
      <c r="N30" s="36"/>
      <c r="O30" s="36"/>
      <c r="P30" s="36"/>
      <c r="Q30" s="36"/>
      <c r="R30" s="36"/>
      <c r="S30" s="27"/>
      <c r="T30" s="48"/>
      <c r="U30" s="48"/>
      <c r="V30" s="48"/>
      <c r="W30" s="48"/>
      <c r="X30" s="48"/>
      <c r="Y30" s="48"/>
      <c r="Z30" s="48"/>
      <c r="AA30" s="48"/>
      <c r="AB30" s="48"/>
      <c r="AC30" s="48"/>
      <c r="AD30" s="48"/>
      <c r="AE30" s="36"/>
      <c r="AF30" s="48"/>
      <c r="AG30" s="48"/>
      <c r="AH30" s="49"/>
      <c r="AI30" s="49"/>
      <c r="AJ30" s="50"/>
    </row>
    <row r="31" spans="2:36" s="47" customFormat="1" ht="14.4" x14ac:dyDescent="0.3">
      <c r="B31" s="35" t="s">
        <v>209</v>
      </c>
      <c r="C31" s="36"/>
      <c r="D31" s="27"/>
      <c r="E31" s="27"/>
      <c r="F31" s="40"/>
      <c r="G31" s="40"/>
      <c r="H31" s="40"/>
      <c r="I31" s="40"/>
      <c r="J31" s="21" t="s">
        <v>111</v>
      </c>
      <c r="K31" s="21" t="s">
        <v>112</v>
      </c>
      <c r="L31" s="21" t="s">
        <v>104</v>
      </c>
      <c r="M31" s="21">
        <v>1</v>
      </c>
      <c r="N31" s="40"/>
      <c r="O31" s="40"/>
      <c r="P31" s="36"/>
      <c r="Q31" s="36"/>
      <c r="R31" s="36"/>
      <c r="S31" s="36"/>
      <c r="T31" s="48"/>
      <c r="U31" s="51"/>
      <c r="V31" s="51"/>
      <c r="W31" s="51"/>
      <c r="X31" s="51"/>
      <c r="Y31" s="51"/>
      <c r="Z31" s="51"/>
      <c r="AA31" s="51"/>
      <c r="AB31" s="51"/>
      <c r="AC31" s="51"/>
      <c r="AD31" s="51"/>
      <c r="AE31" s="40"/>
      <c r="AF31" s="51"/>
      <c r="AG31" s="51"/>
      <c r="AH31" s="49"/>
      <c r="AI31" s="49"/>
      <c r="AJ31" s="50"/>
    </row>
    <row r="32" spans="2:36" s="34" customFormat="1" ht="86.4" x14ac:dyDescent="0.3">
      <c r="B32" s="35" t="s">
        <v>209</v>
      </c>
      <c r="C32" s="36"/>
      <c r="D32" s="27"/>
      <c r="E32" s="27"/>
      <c r="F32" s="25" t="s">
        <v>210</v>
      </c>
      <c r="G32" s="25" t="s">
        <v>125</v>
      </c>
      <c r="H32" s="25" t="s">
        <v>89</v>
      </c>
      <c r="I32" s="25" t="s">
        <v>89</v>
      </c>
      <c r="J32" s="21" t="s">
        <v>90</v>
      </c>
      <c r="K32" s="21" t="s">
        <v>91</v>
      </c>
      <c r="L32" s="21" t="s">
        <v>92</v>
      </c>
      <c r="M32" s="21">
        <v>95</v>
      </c>
      <c r="N32" s="25" t="s">
        <v>93</v>
      </c>
      <c r="O32" s="25" t="s">
        <v>127</v>
      </c>
      <c r="P32" s="36"/>
      <c r="Q32" s="36"/>
      <c r="R32" s="36"/>
      <c r="S32" s="36"/>
      <c r="T32" s="48"/>
      <c r="U32" s="44">
        <f>V32</f>
        <v>761271.9</v>
      </c>
      <c r="V32" s="44">
        <v>761271.9</v>
      </c>
      <c r="W32" s="44" t="s">
        <v>99</v>
      </c>
      <c r="X32" s="44" t="s">
        <v>99</v>
      </c>
      <c r="Y32" s="44" t="s">
        <v>99</v>
      </c>
      <c r="Z32" s="44"/>
      <c r="AA32" s="44" t="s">
        <v>99</v>
      </c>
      <c r="AB32" s="44">
        <v>134342.1</v>
      </c>
      <c r="AC32" s="44" t="s">
        <v>100</v>
      </c>
      <c r="AD32" s="44"/>
      <c r="AE32" s="44">
        <f>U32</f>
        <v>761271.9</v>
      </c>
      <c r="AF32" s="44"/>
      <c r="AG32" s="44"/>
      <c r="AH32" s="49"/>
      <c r="AI32" s="49"/>
      <c r="AJ32" s="50"/>
    </row>
    <row r="33" spans="2:36" s="34" customFormat="1" ht="28.8" x14ac:dyDescent="0.3">
      <c r="B33" s="35" t="s">
        <v>209</v>
      </c>
      <c r="C33" s="36"/>
      <c r="D33" s="27"/>
      <c r="E33" s="27"/>
      <c r="F33" s="36"/>
      <c r="G33" s="36"/>
      <c r="H33" s="36"/>
      <c r="I33" s="36"/>
      <c r="J33" s="21" t="s">
        <v>102</v>
      </c>
      <c r="K33" s="21" t="s">
        <v>103</v>
      </c>
      <c r="L33" s="21" t="s">
        <v>104</v>
      </c>
      <c r="M33" s="21">
        <v>40</v>
      </c>
      <c r="N33" s="36"/>
      <c r="O33" s="36"/>
      <c r="P33" s="36"/>
      <c r="Q33" s="36"/>
      <c r="R33" s="36"/>
      <c r="S33" s="36"/>
      <c r="T33" s="48"/>
      <c r="U33" s="48"/>
      <c r="V33" s="48"/>
      <c r="W33" s="48"/>
      <c r="X33" s="48"/>
      <c r="Y33" s="48"/>
      <c r="Z33" s="48"/>
      <c r="AA33" s="48"/>
      <c r="AB33" s="48"/>
      <c r="AC33" s="48"/>
      <c r="AD33" s="48"/>
      <c r="AE33" s="36"/>
      <c r="AF33" s="48"/>
      <c r="AG33" s="48"/>
      <c r="AH33" s="49"/>
      <c r="AI33" s="49"/>
      <c r="AJ33" s="50"/>
    </row>
    <row r="34" spans="2:36" s="34" customFormat="1" ht="43.2" x14ac:dyDescent="0.3">
      <c r="B34" s="35" t="s">
        <v>209</v>
      </c>
      <c r="C34" s="36"/>
      <c r="D34" s="27"/>
      <c r="E34" s="27"/>
      <c r="F34" s="36"/>
      <c r="G34" s="36"/>
      <c r="H34" s="36"/>
      <c r="I34" s="36"/>
      <c r="J34" s="21" t="s">
        <v>105</v>
      </c>
      <c r="K34" s="21" t="s">
        <v>106</v>
      </c>
      <c r="L34" s="21" t="s">
        <v>107</v>
      </c>
      <c r="M34" s="21">
        <v>265</v>
      </c>
      <c r="N34" s="36"/>
      <c r="O34" s="36"/>
      <c r="P34" s="36"/>
      <c r="Q34" s="36"/>
      <c r="R34" s="36"/>
      <c r="S34" s="36"/>
      <c r="T34" s="48"/>
      <c r="U34" s="48"/>
      <c r="V34" s="48"/>
      <c r="W34" s="48"/>
      <c r="X34" s="48"/>
      <c r="Y34" s="48"/>
      <c r="Z34" s="48"/>
      <c r="AA34" s="48"/>
      <c r="AB34" s="48"/>
      <c r="AC34" s="48"/>
      <c r="AD34" s="48"/>
      <c r="AE34" s="36"/>
      <c r="AF34" s="48"/>
      <c r="AG34" s="48"/>
      <c r="AH34" s="49"/>
      <c r="AI34" s="49"/>
      <c r="AJ34" s="50"/>
    </row>
    <row r="35" spans="2:36" s="34" customFormat="1" ht="73.5" customHeight="1" x14ac:dyDescent="0.3">
      <c r="B35" s="35" t="s">
        <v>209</v>
      </c>
      <c r="C35" s="36"/>
      <c r="D35" s="27"/>
      <c r="E35" s="27"/>
      <c r="F35" s="36"/>
      <c r="G35" s="36"/>
      <c r="H35" s="36"/>
      <c r="I35" s="36"/>
      <c r="J35" s="21" t="s">
        <v>108</v>
      </c>
      <c r="K35" s="21" t="s">
        <v>109</v>
      </c>
      <c r="L35" s="21" t="s">
        <v>110</v>
      </c>
      <c r="M35" s="21">
        <v>38</v>
      </c>
      <c r="N35" s="36"/>
      <c r="O35" s="36"/>
      <c r="P35" s="36"/>
      <c r="Q35" s="36"/>
      <c r="R35" s="36"/>
      <c r="S35" s="36"/>
      <c r="T35" s="48"/>
      <c r="U35" s="48"/>
      <c r="V35" s="48"/>
      <c r="W35" s="48"/>
      <c r="X35" s="48"/>
      <c r="Y35" s="48"/>
      <c r="Z35" s="48"/>
      <c r="AA35" s="48"/>
      <c r="AB35" s="48"/>
      <c r="AC35" s="48"/>
      <c r="AD35" s="48"/>
      <c r="AE35" s="36"/>
      <c r="AF35" s="48"/>
      <c r="AG35" s="48"/>
      <c r="AH35" s="49"/>
      <c r="AI35" s="49"/>
      <c r="AJ35" s="50"/>
    </row>
    <row r="36" spans="2:36" s="34" customFormat="1" ht="14.4" x14ac:dyDescent="0.3">
      <c r="B36" s="35" t="s">
        <v>209</v>
      </c>
      <c r="C36" s="36"/>
      <c r="D36" s="27"/>
      <c r="E36" s="27"/>
      <c r="F36" s="40"/>
      <c r="G36" s="36"/>
      <c r="H36" s="40"/>
      <c r="I36" s="40"/>
      <c r="J36" s="21" t="s">
        <v>111</v>
      </c>
      <c r="K36" s="21" t="s">
        <v>112</v>
      </c>
      <c r="L36" s="21" t="s">
        <v>104</v>
      </c>
      <c r="M36" s="21">
        <v>2</v>
      </c>
      <c r="N36" s="40"/>
      <c r="O36" s="40"/>
      <c r="P36" s="36"/>
      <c r="Q36" s="36"/>
      <c r="R36" s="36"/>
      <c r="S36" s="36"/>
      <c r="T36" s="48"/>
      <c r="U36" s="51"/>
      <c r="V36" s="51"/>
      <c r="W36" s="51"/>
      <c r="X36" s="51"/>
      <c r="Y36" s="51"/>
      <c r="Z36" s="51"/>
      <c r="AA36" s="51"/>
      <c r="AB36" s="51"/>
      <c r="AC36" s="51"/>
      <c r="AD36" s="51"/>
      <c r="AE36" s="40"/>
      <c r="AF36" s="51"/>
      <c r="AG36" s="51"/>
      <c r="AH36" s="49"/>
      <c r="AI36" s="49"/>
      <c r="AJ36" s="50"/>
    </row>
    <row r="37" spans="2:36" s="34" customFormat="1" ht="86.4" x14ac:dyDescent="0.3">
      <c r="B37" s="35" t="s">
        <v>209</v>
      </c>
      <c r="C37" s="36"/>
      <c r="D37" s="27"/>
      <c r="E37" s="27"/>
      <c r="F37" s="25" t="s">
        <v>211</v>
      </c>
      <c r="G37" s="25" t="s">
        <v>125</v>
      </c>
      <c r="H37" s="25" t="s">
        <v>89</v>
      </c>
      <c r="I37" s="25" t="s">
        <v>89</v>
      </c>
      <c r="J37" s="21" t="s">
        <v>114</v>
      </c>
      <c r="K37" s="21" t="s">
        <v>115</v>
      </c>
      <c r="L37" s="21" t="s">
        <v>92</v>
      </c>
      <c r="M37" s="21">
        <v>694</v>
      </c>
      <c r="N37" s="25" t="s">
        <v>93</v>
      </c>
      <c r="O37" s="25" t="s">
        <v>128</v>
      </c>
      <c r="P37" s="36"/>
      <c r="Q37" s="36"/>
      <c r="R37" s="36"/>
      <c r="S37" s="36"/>
      <c r="T37" s="48"/>
      <c r="U37" s="44">
        <f>V37</f>
        <v>296929.03999999998</v>
      </c>
      <c r="V37" s="44">
        <v>296929.03999999998</v>
      </c>
      <c r="W37" s="44" t="s">
        <v>99</v>
      </c>
      <c r="X37" s="44" t="s">
        <v>99</v>
      </c>
      <c r="Y37" s="44" t="s">
        <v>99</v>
      </c>
      <c r="Z37" s="44"/>
      <c r="AA37" s="44" t="s">
        <v>99</v>
      </c>
      <c r="AB37" s="44">
        <v>52399.25</v>
      </c>
      <c r="AC37" s="44" t="s">
        <v>100</v>
      </c>
      <c r="AD37" s="44"/>
      <c r="AE37" s="44">
        <f>U37</f>
        <v>296929.03999999998</v>
      </c>
      <c r="AF37" s="44"/>
      <c r="AG37" s="44"/>
      <c r="AH37" s="49"/>
      <c r="AI37" s="49"/>
      <c r="AJ37" s="50"/>
    </row>
    <row r="38" spans="2:36" s="34" customFormat="1" ht="86.4" x14ac:dyDescent="0.3">
      <c r="B38" s="35" t="s">
        <v>209</v>
      </c>
      <c r="C38" s="36"/>
      <c r="D38" s="27"/>
      <c r="E38" s="27"/>
      <c r="F38" s="36"/>
      <c r="G38" s="36"/>
      <c r="H38" s="36"/>
      <c r="I38" s="36"/>
      <c r="J38" s="21" t="s">
        <v>116</v>
      </c>
      <c r="K38" s="21" t="s">
        <v>117</v>
      </c>
      <c r="L38" s="21" t="s">
        <v>118</v>
      </c>
      <c r="M38" s="21">
        <v>12.5</v>
      </c>
      <c r="N38" s="36"/>
      <c r="O38" s="36"/>
      <c r="P38" s="36"/>
      <c r="Q38" s="36"/>
      <c r="R38" s="36"/>
      <c r="S38" s="36"/>
      <c r="T38" s="48"/>
      <c r="U38" s="48"/>
      <c r="V38" s="48"/>
      <c r="W38" s="48"/>
      <c r="X38" s="48"/>
      <c r="Y38" s="48"/>
      <c r="Z38" s="48"/>
      <c r="AA38" s="48"/>
      <c r="AB38" s="48"/>
      <c r="AC38" s="48"/>
      <c r="AD38" s="48"/>
      <c r="AE38" s="36"/>
      <c r="AF38" s="48"/>
      <c r="AG38" s="48"/>
      <c r="AH38" s="49"/>
      <c r="AI38" s="49"/>
      <c r="AJ38" s="50"/>
    </row>
    <row r="39" spans="2:36" s="34" customFormat="1" ht="43.2" x14ac:dyDescent="0.3">
      <c r="B39" s="35" t="s">
        <v>209</v>
      </c>
      <c r="C39" s="36"/>
      <c r="D39" s="27"/>
      <c r="E39" s="27"/>
      <c r="F39" s="36"/>
      <c r="G39" s="36"/>
      <c r="H39" s="36"/>
      <c r="I39" s="36"/>
      <c r="J39" s="21" t="s">
        <v>119</v>
      </c>
      <c r="K39" s="21" t="s">
        <v>120</v>
      </c>
      <c r="L39" s="21" t="s">
        <v>107</v>
      </c>
      <c r="M39" s="21">
        <v>800</v>
      </c>
      <c r="N39" s="36"/>
      <c r="O39" s="36"/>
      <c r="P39" s="36"/>
      <c r="Q39" s="36"/>
      <c r="R39" s="36"/>
      <c r="S39" s="36"/>
      <c r="T39" s="48"/>
      <c r="U39" s="48"/>
      <c r="V39" s="48"/>
      <c r="W39" s="48"/>
      <c r="X39" s="48"/>
      <c r="Y39" s="48"/>
      <c r="Z39" s="48"/>
      <c r="AA39" s="48"/>
      <c r="AB39" s="48"/>
      <c r="AC39" s="48"/>
      <c r="AD39" s="48"/>
      <c r="AE39" s="36"/>
      <c r="AF39" s="48"/>
      <c r="AG39" s="48"/>
      <c r="AH39" s="49"/>
      <c r="AI39" s="49"/>
      <c r="AJ39" s="50"/>
    </row>
    <row r="40" spans="2:36" s="34" customFormat="1" ht="72" x14ac:dyDescent="0.3">
      <c r="B40" s="35" t="s">
        <v>209</v>
      </c>
      <c r="C40" s="36"/>
      <c r="D40" s="27"/>
      <c r="E40" s="27"/>
      <c r="F40" s="36"/>
      <c r="G40" s="36"/>
      <c r="H40" s="36"/>
      <c r="I40" s="36"/>
      <c r="J40" s="21" t="s">
        <v>121</v>
      </c>
      <c r="K40" s="21" t="s">
        <v>122</v>
      </c>
      <c r="L40" s="21" t="s">
        <v>104</v>
      </c>
      <c r="M40" s="21">
        <v>1</v>
      </c>
      <c r="N40" s="36"/>
      <c r="O40" s="36"/>
      <c r="P40" s="36"/>
      <c r="Q40" s="36"/>
      <c r="R40" s="36"/>
      <c r="S40" s="36"/>
      <c r="T40" s="48"/>
      <c r="U40" s="48"/>
      <c r="V40" s="48"/>
      <c r="W40" s="48"/>
      <c r="X40" s="48"/>
      <c r="Y40" s="48"/>
      <c r="Z40" s="48"/>
      <c r="AA40" s="48"/>
      <c r="AB40" s="48"/>
      <c r="AC40" s="48"/>
      <c r="AD40" s="48"/>
      <c r="AE40" s="36"/>
      <c r="AF40" s="48"/>
      <c r="AG40" s="48"/>
      <c r="AH40" s="49"/>
      <c r="AI40" s="49"/>
      <c r="AJ40" s="50"/>
    </row>
    <row r="41" spans="2:36" s="34" customFormat="1" ht="73.5" customHeight="1" x14ac:dyDescent="0.3">
      <c r="B41" s="35" t="s">
        <v>209</v>
      </c>
      <c r="C41" s="36"/>
      <c r="D41" s="27"/>
      <c r="E41" s="27"/>
      <c r="F41" s="36"/>
      <c r="G41" s="36"/>
      <c r="H41" s="36"/>
      <c r="I41" s="36"/>
      <c r="J41" s="21" t="s">
        <v>108</v>
      </c>
      <c r="K41" s="21" t="s">
        <v>109</v>
      </c>
      <c r="L41" s="21" t="s">
        <v>110</v>
      </c>
      <c r="M41" s="21">
        <v>12</v>
      </c>
      <c r="N41" s="36"/>
      <c r="O41" s="36"/>
      <c r="P41" s="36"/>
      <c r="Q41" s="36"/>
      <c r="R41" s="36"/>
      <c r="S41" s="36"/>
      <c r="T41" s="48"/>
      <c r="U41" s="48"/>
      <c r="V41" s="48"/>
      <c r="W41" s="48"/>
      <c r="X41" s="48"/>
      <c r="Y41" s="48"/>
      <c r="Z41" s="48"/>
      <c r="AA41" s="48"/>
      <c r="AB41" s="48"/>
      <c r="AC41" s="48"/>
      <c r="AD41" s="48"/>
      <c r="AE41" s="36"/>
      <c r="AF41" s="48"/>
      <c r="AG41" s="48"/>
      <c r="AH41" s="49"/>
      <c r="AI41" s="49"/>
      <c r="AJ41" s="50"/>
    </row>
    <row r="42" spans="2:36" s="34" customFormat="1" ht="14.4" x14ac:dyDescent="0.3">
      <c r="B42" s="35" t="s">
        <v>209</v>
      </c>
      <c r="C42" s="36"/>
      <c r="D42" s="27"/>
      <c r="E42" s="27"/>
      <c r="F42" s="40"/>
      <c r="G42" s="36"/>
      <c r="H42" s="40"/>
      <c r="I42" s="40"/>
      <c r="J42" s="21" t="s">
        <v>111</v>
      </c>
      <c r="K42" s="21" t="s">
        <v>112</v>
      </c>
      <c r="L42" s="21" t="s">
        <v>104</v>
      </c>
      <c r="M42" s="21">
        <v>1</v>
      </c>
      <c r="N42" s="40"/>
      <c r="O42" s="40"/>
      <c r="P42" s="36"/>
      <c r="Q42" s="36"/>
      <c r="R42" s="36"/>
      <c r="S42" s="36"/>
      <c r="T42" s="48"/>
      <c r="U42" s="51"/>
      <c r="V42" s="51"/>
      <c r="W42" s="51"/>
      <c r="X42" s="51"/>
      <c r="Y42" s="51"/>
      <c r="Z42" s="51"/>
      <c r="AA42" s="51"/>
      <c r="AB42" s="51"/>
      <c r="AC42" s="51"/>
      <c r="AD42" s="51"/>
      <c r="AE42" s="40"/>
      <c r="AF42" s="51"/>
      <c r="AG42" s="51"/>
      <c r="AH42" s="49"/>
      <c r="AI42" s="49"/>
      <c r="AJ42" s="50"/>
    </row>
    <row r="43" spans="2:36" s="34" customFormat="1" ht="86.4" x14ac:dyDescent="0.3">
      <c r="B43" s="35" t="s">
        <v>209</v>
      </c>
      <c r="C43" s="36"/>
      <c r="D43" s="27"/>
      <c r="E43" s="27"/>
      <c r="F43" s="25" t="s">
        <v>212</v>
      </c>
      <c r="G43" s="25" t="s">
        <v>125</v>
      </c>
      <c r="H43" s="25" t="s">
        <v>89</v>
      </c>
      <c r="I43" s="25" t="s">
        <v>89</v>
      </c>
      <c r="J43" s="21" t="s">
        <v>114</v>
      </c>
      <c r="K43" s="21" t="s">
        <v>115</v>
      </c>
      <c r="L43" s="21" t="s">
        <v>92</v>
      </c>
      <c r="M43" s="21">
        <v>755</v>
      </c>
      <c r="N43" s="25" t="s">
        <v>93</v>
      </c>
      <c r="O43" s="25" t="s">
        <v>127</v>
      </c>
      <c r="P43" s="36"/>
      <c r="Q43" s="36"/>
      <c r="R43" s="36"/>
      <c r="S43" s="36"/>
      <c r="T43" s="48"/>
      <c r="U43" s="44">
        <f>V43</f>
        <v>1448833.75</v>
      </c>
      <c r="V43" s="44">
        <f>1448833.75</f>
        <v>1448833.75</v>
      </c>
      <c r="W43" s="44" t="s">
        <v>99</v>
      </c>
      <c r="X43" s="44" t="s">
        <v>99</v>
      </c>
      <c r="Y43" s="44" t="s">
        <v>99</v>
      </c>
      <c r="Z43" s="44"/>
      <c r="AA43" s="44" t="s">
        <v>99</v>
      </c>
      <c r="AB43" s="44">
        <f>255676.54</f>
        <v>255676.54</v>
      </c>
      <c r="AC43" s="44" t="s">
        <v>100</v>
      </c>
      <c r="AD43" s="44"/>
      <c r="AE43" s="44">
        <f>U43</f>
        <v>1448833.75</v>
      </c>
      <c r="AF43" s="44"/>
      <c r="AG43" s="44"/>
      <c r="AH43" s="49"/>
      <c r="AI43" s="49"/>
      <c r="AJ43" s="50"/>
    </row>
    <row r="44" spans="2:36" s="34" customFormat="1" ht="86.4" x14ac:dyDescent="0.3">
      <c r="B44" s="35" t="s">
        <v>209</v>
      </c>
      <c r="C44" s="36"/>
      <c r="D44" s="27"/>
      <c r="E44" s="27"/>
      <c r="F44" s="36"/>
      <c r="G44" s="36"/>
      <c r="H44" s="36"/>
      <c r="I44" s="36"/>
      <c r="J44" s="21" t="s">
        <v>116</v>
      </c>
      <c r="K44" s="21" t="s">
        <v>117</v>
      </c>
      <c r="L44" s="21" t="s">
        <v>118</v>
      </c>
      <c r="M44" s="21">
        <v>33</v>
      </c>
      <c r="N44" s="36"/>
      <c r="O44" s="36"/>
      <c r="P44" s="36"/>
      <c r="Q44" s="36"/>
      <c r="R44" s="36"/>
      <c r="S44" s="36"/>
      <c r="T44" s="48"/>
      <c r="U44" s="48"/>
      <c r="V44" s="48"/>
      <c r="W44" s="48"/>
      <c r="X44" s="48"/>
      <c r="Y44" s="48"/>
      <c r="Z44" s="48"/>
      <c r="AA44" s="48"/>
      <c r="AB44" s="48"/>
      <c r="AC44" s="48"/>
      <c r="AD44" s="48"/>
      <c r="AE44" s="36"/>
      <c r="AF44" s="48"/>
      <c r="AG44" s="48"/>
      <c r="AH44" s="49"/>
      <c r="AI44" s="49"/>
      <c r="AJ44" s="50"/>
    </row>
    <row r="45" spans="2:36" s="34" customFormat="1" ht="43.2" x14ac:dyDescent="0.3">
      <c r="B45" s="35" t="s">
        <v>209</v>
      </c>
      <c r="C45" s="36"/>
      <c r="D45" s="27"/>
      <c r="E45" s="27"/>
      <c r="F45" s="36"/>
      <c r="G45" s="36"/>
      <c r="H45" s="36"/>
      <c r="I45" s="36"/>
      <c r="J45" s="21" t="s">
        <v>119</v>
      </c>
      <c r="K45" s="21" t="s">
        <v>120</v>
      </c>
      <c r="L45" s="21" t="s">
        <v>107</v>
      </c>
      <c r="M45" s="21">
        <v>1082</v>
      </c>
      <c r="N45" s="36"/>
      <c r="O45" s="36"/>
      <c r="P45" s="36"/>
      <c r="Q45" s="36"/>
      <c r="R45" s="36"/>
      <c r="S45" s="36"/>
      <c r="T45" s="48"/>
      <c r="U45" s="48"/>
      <c r="V45" s="48"/>
      <c r="W45" s="48"/>
      <c r="X45" s="48"/>
      <c r="Y45" s="48"/>
      <c r="Z45" s="48"/>
      <c r="AA45" s="48"/>
      <c r="AB45" s="48"/>
      <c r="AC45" s="48"/>
      <c r="AD45" s="48"/>
      <c r="AE45" s="36"/>
      <c r="AF45" s="48"/>
      <c r="AG45" s="48"/>
      <c r="AH45" s="49"/>
      <c r="AI45" s="49"/>
      <c r="AJ45" s="50"/>
    </row>
    <row r="46" spans="2:36" s="34" customFormat="1" ht="72" x14ac:dyDescent="0.3">
      <c r="B46" s="35" t="s">
        <v>209</v>
      </c>
      <c r="C46" s="36"/>
      <c r="D46" s="27"/>
      <c r="E46" s="27"/>
      <c r="F46" s="36"/>
      <c r="G46" s="36"/>
      <c r="H46" s="36"/>
      <c r="I46" s="36"/>
      <c r="J46" s="21" t="s">
        <v>121</v>
      </c>
      <c r="K46" s="21" t="s">
        <v>122</v>
      </c>
      <c r="L46" s="21" t="s">
        <v>104</v>
      </c>
      <c r="M46" s="21">
        <v>3</v>
      </c>
      <c r="N46" s="36"/>
      <c r="O46" s="36"/>
      <c r="P46" s="36"/>
      <c r="Q46" s="36"/>
      <c r="R46" s="36"/>
      <c r="S46" s="36"/>
      <c r="T46" s="48"/>
      <c r="U46" s="48"/>
      <c r="V46" s="48"/>
      <c r="W46" s="48"/>
      <c r="X46" s="48"/>
      <c r="Y46" s="48"/>
      <c r="Z46" s="48"/>
      <c r="AA46" s="48"/>
      <c r="AB46" s="48"/>
      <c r="AC46" s="48"/>
      <c r="AD46" s="48"/>
      <c r="AE46" s="36"/>
      <c r="AF46" s="48"/>
      <c r="AG46" s="48"/>
      <c r="AH46" s="49"/>
      <c r="AI46" s="49"/>
      <c r="AJ46" s="50"/>
    </row>
    <row r="47" spans="2:36" s="34" customFormat="1" ht="72" x14ac:dyDescent="0.3">
      <c r="B47" s="35" t="s">
        <v>209</v>
      </c>
      <c r="C47" s="36"/>
      <c r="D47" s="27"/>
      <c r="E47" s="27"/>
      <c r="F47" s="36"/>
      <c r="G47" s="36"/>
      <c r="H47" s="36"/>
      <c r="I47" s="36"/>
      <c r="J47" s="21" t="s">
        <v>108</v>
      </c>
      <c r="K47" s="21" t="s">
        <v>109</v>
      </c>
      <c r="L47" s="21" t="s">
        <v>110</v>
      </c>
      <c r="M47" s="21">
        <v>95</v>
      </c>
      <c r="N47" s="36"/>
      <c r="O47" s="36"/>
      <c r="P47" s="36"/>
      <c r="Q47" s="36"/>
      <c r="R47" s="36"/>
      <c r="S47" s="36"/>
      <c r="T47" s="48"/>
      <c r="U47" s="48"/>
      <c r="V47" s="48"/>
      <c r="W47" s="48"/>
      <c r="X47" s="48"/>
      <c r="Y47" s="48"/>
      <c r="Z47" s="48"/>
      <c r="AA47" s="48"/>
      <c r="AB47" s="48"/>
      <c r="AC47" s="48"/>
      <c r="AD47" s="48"/>
      <c r="AE47" s="36"/>
      <c r="AF47" s="48"/>
      <c r="AG47" s="48"/>
      <c r="AH47" s="49"/>
      <c r="AI47" s="49"/>
      <c r="AJ47" s="50"/>
    </row>
    <row r="48" spans="2:36" s="34" customFormat="1" ht="14.4" x14ac:dyDescent="0.3">
      <c r="B48" s="35" t="s">
        <v>209</v>
      </c>
      <c r="C48" s="40"/>
      <c r="D48" s="39"/>
      <c r="E48" s="39"/>
      <c r="F48" s="40"/>
      <c r="G48" s="40"/>
      <c r="H48" s="40"/>
      <c r="I48" s="40"/>
      <c r="J48" s="21" t="s">
        <v>111</v>
      </c>
      <c r="K48" s="21" t="s">
        <v>112</v>
      </c>
      <c r="L48" s="21" t="s">
        <v>104</v>
      </c>
      <c r="M48" s="21">
        <v>4</v>
      </c>
      <c r="N48" s="40"/>
      <c r="O48" s="40"/>
      <c r="P48" s="40"/>
      <c r="Q48" s="40"/>
      <c r="R48" s="40"/>
      <c r="S48" s="40"/>
      <c r="T48" s="51"/>
      <c r="U48" s="51"/>
      <c r="V48" s="51"/>
      <c r="W48" s="51"/>
      <c r="X48" s="51"/>
      <c r="Y48" s="51"/>
      <c r="Z48" s="51"/>
      <c r="AA48" s="51"/>
      <c r="AB48" s="51"/>
      <c r="AC48" s="51"/>
      <c r="AD48" s="51"/>
      <c r="AE48" s="40"/>
      <c r="AF48" s="51"/>
      <c r="AG48" s="51"/>
      <c r="AH48" s="52"/>
      <c r="AI48" s="52"/>
      <c r="AJ48" s="53"/>
    </row>
    <row r="49" spans="2:36" s="34" customFormat="1" ht="84.75" customHeight="1" x14ac:dyDescent="0.3">
      <c r="B49" s="25" t="s">
        <v>129</v>
      </c>
      <c r="C49" s="25" t="s">
        <v>130</v>
      </c>
      <c r="D49" s="26" t="s">
        <v>199</v>
      </c>
      <c r="E49" s="26" t="s">
        <v>87</v>
      </c>
      <c r="F49" s="25" t="s">
        <v>213</v>
      </c>
      <c r="G49" s="25" t="s">
        <v>125</v>
      </c>
      <c r="H49" s="25" t="s">
        <v>89</v>
      </c>
      <c r="I49" s="25" t="s">
        <v>89</v>
      </c>
      <c r="J49" s="21" t="s">
        <v>90</v>
      </c>
      <c r="K49" s="21" t="s">
        <v>91</v>
      </c>
      <c r="L49" s="21" t="s">
        <v>92</v>
      </c>
      <c r="M49" s="21">
        <v>537</v>
      </c>
      <c r="N49" s="25" t="s">
        <v>93</v>
      </c>
      <c r="O49" s="25" t="s">
        <v>128</v>
      </c>
      <c r="P49" s="25" t="s">
        <v>95</v>
      </c>
      <c r="Q49" s="25" t="s">
        <v>96</v>
      </c>
      <c r="R49" s="25" t="s">
        <v>97</v>
      </c>
      <c r="S49" s="25" t="s">
        <v>98</v>
      </c>
      <c r="T49" s="44">
        <f>U49+U54</f>
        <v>963220</v>
      </c>
      <c r="U49" s="44">
        <f>V49</f>
        <v>475970.25</v>
      </c>
      <c r="V49" s="44">
        <v>475970.25</v>
      </c>
      <c r="W49" s="44" t="s">
        <v>99</v>
      </c>
      <c r="X49" s="44" t="s">
        <v>99</v>
      </c>
      <c r="Y49" s="44" t="s">
        <v>99</v>
      </c>
      <c r="Z49" s="44"/>
      <c r="AA49" s="44" t="s">
        <v>99</v>
      </c>
      <c r="AB49" s="44">
        <v>83994.75</v>
      </c>
      <c r="AC49" s="44" t="s">
        <v>100</v>
      </c>
      <c r="AD49" s="44"/>
      <c r="AE49" s="44">
        <f>U49</f>
        <v>475970.25</v>
      </c>
      <c r="AF49" s="44"/>
      <c r="AG49" s="44"/>
      <c r="AH49" s="54" t="s">
        <v>207</v>
      </c>
      <c r="AI49" s="54" t="s">
        <v>208</v>
      </c>
      <c r="AJ49" s="26"/>
    </row>
    <row r="50" spans="2:36" s="34" customFormat="1" ht="28.8" x14ac:dyDescent="0.3">
      <c r="B50" s="35" t="s">
        <v>214</v>
      </c>
      <c r="C50" s="36"/>
      <c r="D50" s="27"/>
      <c r="E50" s="27"/>
      <c r="F50" s="36"/>
      <c r="G50" s="36"/>
      <c r="H50" s="36"/>
      <c r="I50" s="36"/>
      <c r="J50" s="21" t="s">
        <v>102</v>
      </c>
      <c r="K50" s="21" t="s">
        <v>103</v>
      </c>
      <c r="L50" s="21" t="s">
        <v>104</v>
      </c>
      <c r="M50" s="21">
        <v>50</v>
      </c>
      <c r="N50" s="36"/>
      <c r="O50" s="36"/>
      <c r="P50" s="36"/>
      <c r="Q50" s="36"/>
      <c r="R50" s="36"/>
      <c r="S50" s="36"/>
      <c r="T50" s="48"/>
      <c r="U50" s="48"/>
      <c r="V50" s="48"/>
      <c r="W50" s="48"/>
      <c r="X50" s="48"/>
      <c r="Y50" s="48"/>
      <c r="Z50" s="48"/>
      <c r="AA50" s="48"/>
      <c r="AB50" s="48"/>
      <c r="AC50" s="48"/>
      <c r="AD50" s="48"/>
      <c r="AE50" s="36"/>
      <c r="AF50" s="48"/>
      <c r="AG50" s="48"/>
      <c r="AH50" s="32"/>
      <c r="AI50" s="32"/>
      <c r="AJ50" s="27"/>
    </row>
    <row r="51" spans="2:36" s="34" customFormat="1" ht="43.2" x14ac:dyDescent="0.3">
      <c r="B51" s="35" t="s">
        <v>214</v>
      </c>
      <c r="C51" s="36"/>
      <c r="D51" s="27"/>
      <c r="E51" s="27"/>
      <c r="F51" s="36"/>
      <c r="G51" s="36"/>
      <c r="H51" s="36"/>
      <c r="I51" s="36"/>
      <c r="J51" s="21" t="s">
        <v>105</v>
      </c>
      <c r="K51" s="21" t="s">
        <v>106</v>
      </c>
      <c r="L51" s="21" t="s">
        <v>107</v>
      </c>
      <c r="M51" s="21">
        <v>537</v>
      </c>
      <c r="N51" s="36"/>
      <c r="O51" s="36"/>
      <c r="P51" s="36"/>
      <c r="Q51" s="36"/>
      <c r="R51" s="36"/>
      <c r="S51" s="36"/>
      <c r="T51" s="48"/>
      <c r="U51" s="48"/>
      <c r="V51" s="48"/>
      <c r="W51" s="48"/>
      <c r="X51" s="48"/>
      <c r="Y51" s="48"/>
      <c r="Z51" s="48"/>
      <c r="AA51" s="48"/>
      <c r="AB51" s="48"/>
      <c r="AC51" s="48"/>
      <c r="AD51" s="48"/>
      <c r="AE51" s="36"/>
      <c r="AF51" s="48"/>
      <c r="AG51" s="48"/>
      <c r="AH51" s="32"/>
      <c r="AI51" s="32"/>
      <c r="AJ51" s="27"/>
    </row>
    <row r="52" spans="2:36" s="34" customFormat="1" ht="72" x14ac:dyDescent="0.3">
      <c r="B52" s="35" t="s">
        <v>214</v>
      </c>
      <c r="C52" s="36"/>
      <c r="D52" s="27"/>
      <c r="E52" s="27"/>
      <c r="F52" s="36"/>
      <c r="G52" s="36"/>
      <c r="H52" s="36"/>
      <c r="I52" s="36"/>
      <c r="J52" s="21" t="s">
        <v>108</v>
      </c>
      <c r="K52" s="21" t="s">
        <v>109</v>
      </c>
      <c r="L52" s="21" t="s">
        <v>110</v>
      </c>
      <c r="M52" s="21">
        <v>100</v>
      </c>
      <c r="N52" s="36"/>
      <c r="O52" s="36"/>
      <c r="P52" s="36"/>
      <c r="Q52" s="36"/>
      <c r="R52" s="36"/>
      <c r="S52" s="36"/>
      <c r="T52" s="48"/>
      <c r="U52" s="48"/>
      <c r="V52" s="48"/>
      <c r="W52" s="48"/>
      <c r="X52" s="48"/>
      <c r="Y52" s="48"/>
      <c r="Z52" s="48"/>
      <c r="AA52" s="48"/>
      <c r="AB52" s="48"/>
      <c r="AC52" s="48"/>
      <c r="AD52" s="48"/>
      <c r="AE52" s="36"/>
      <c r="AF52" s="48"/>
      <c r="AG52" s="48"/>
      <c r="AH52" s="32"/>
      <c r="AI52" s="32"/>
      <c r="AJ52" s="27"/>
    </row>
    <row r="53" spans="2:36" s="34" customFormat="1" ht="14.4" x14ac:dyDescent="0.3">
      <c r="B53" s="35" t="s">
        <v>214</v>
      </c>
      <c r="C53" s="36"/>
      <c r="D53" s="27"/>
      <c r="E53" s="27"/>
      <c r="F53" s="40"/>
      <c r="G53" s="36"/>
      <c r="H53" s="40"/>
      <c r="I53" s="40"/>
      <c r="J53" s="21" t="s">
        <v>111</v>
      </c>
      <c r="K53" s="21" t="s">
        <v>112</v>
      </c>
      <c r="L53" s="21" t="s">
        <v>104</v>
      </c>
      <c r="M53" s="21">
        <v>1</v>
      </c>
      <c r="N53" s="40"/>
      <c r="O53" s="40"/>
      <c r="P53" s="36"/>
      <c r="Q53" s="36"/>
      <c r="R53" s="36"/>
      <c r="S53" s="36"/>
      <c r="T53" s="48"/>
      <c r="U53" s="51"/>
      <c r="V53" s="51"/>
      <c r="W53" s="51"/>
      <c r="X53" s="51"/>
      <c r="Y53" s="51"/>
      <c r="Z53" s="51"/>
      <c r="AA53" s="51"/>
      <c r="AB53" s="51"/>
      <c r="AC53" s="51"/>
      <c r="AD53" s="51"/>
      <c r="AE53" s="40"/>
      <c r="AF53" s="51"/>
      <c r="AG53" s="51"/>
      <c r="AH53" s="32"/>
      <c r="AI53" s="32"/>
      <c r="AJ53" s="27"/>
    </row>
    <row r="54" spans="2:36" s="47" customFormat="1" ht="86.4" x14ac:dyDescent="0.3">
      <c r="B54" s="35" t="s">
        <v>214</v>
      </c>
      <c r="C54" s="36"/>
      <c r="D54" s="27"/>
      <c r="E54" s="27"/>
      <c r="F54" s="25" t="s">
        <v>215</v>
      </c>
      <c r="G54" s="25" t="s">
        <v>125</v>
      </c>
      <c r="H54" s="25" t="s">
        <v>89</v>
      </c>
      <c r="I54" s="25" t="s">
        <v>89</v>
      </c>
      <c r="J54" s="21" t="s">
        <v>114</v>
      </c>
      <c r="K54" s="21" t="s">
        <v>115</v>
      </c>
      <c r="L54" s="21" t="s">
        <v>92</v>
      </c>
      <c r="M54" s="21">
        <v>933</v>
      </c>
      <c r="N54" s="25" t="s">
        <v>93</v>
      </c>
      <c r="O54" s="25" t="s">
        <v>126</v>
      </c>
      <c r="P54" s="36"/>
      <c r="Q54" s="36"/>
      <c r="R54" s="36"/>
      <c r="S54" s="36"/>
      <c r="T54" s="48"/>
      <c r="U54" s="44">
        <f>V54</f>
        <v>487249.75</v>
      </c>
      <c r="V54" s="44">
        <f>487249.75</f>
        <v>487249.75</v>
      </c>
      <c r="W54" s="44" t="s">
        <v>99</v>
      </c>
      <c r="X54" s="44" t="s">
        <v>99</v>
      </c>
      <c r="Y54" s="44" t="s">
        <v>99</v>
      </c>
      <c r="Z54" s="44"/>
      <c r="AA54" s="44" t="s">
        <v>99</v>
      </c>
      <c r="AB54" s="44">
        <v>85985.25</v>
      </c>
      <c r="AC54" s="44" t="s">
        <v>100</v>
      </c>
      <c r="AD54" s="44"/>
      <c r="AE54" s="44">
        <f>U54</f>
        <v>487249.75</v>
      </c>
      <c r="AF54" s="44"/>
      <c r="AG54" s="44"/>
      <c r="AH54" s="32"/>
      <c r="AI54" s="32"/>
      <c r="AJ54" s="27"/>
    </row>
    <row r="55" spans="2:36" s="47" customFormat="1" ht="86.4" x14ac:dyDescent="0.3">
      <c r="B55" s="35" t="s">
        <v>214</v>
      </c>
      <c r="C55" s="36"/>
      <c r="D55" s="27"/>
      <c r="E55" s="27"/>
      <c r="F55" s="36"/>
      <c r="G55" s="36"/>
      <c r="H55" s="36"/>
      <c r="I55" s="36"/>
      <c r="J55" s="21" t="s">
        <v>116</v>
      </c>
      <c r="K55" s="21" t="s">
        <v>117</v>
      </c>
      <c r="L55" s="21" t="s">
        <v>118</v>
      </c>
      <c r="M55" s="21">
        <v>40</v>
      </c>
      <c r="N55" s="36"/>
      <c r="O55" s="36"/>
      <c r="P55" s="36"/>
      <c r="Q55" s="36"/>
      <c r="R55" s="36"/>
      <c r="S55" s="36"/>
      <c r="T55" s="48"/>
      <c r="U55" s="48"/>
      <c r="V55" s="48"/>
      <c r="W55" s="48"/>
      <c r="X55" s="48"/>
      <c r="Y55" s="48"/>
      <c r="Z55" s="48"/>
      <c r="AA55" s="48"/>
      <c r="AB55" s="48"/>
      <c r="AC55" s="48"/>
      <c r="AD55" s="48"/>
      <c r="AE55" s="36"/>
      <c r="AF55" s="48"/>
      <c r="AG55" s="48"/>
      <c r="AH55" s="32"/>
      <c r="AI55" s="32"/>
      <c r="AJ55" s="27"/>
    </row>
    <row r="56" spans="2:36" s="47" customFormat="1" ht="43.2" x14ac:dyDescent="0.3">
      <c r="B56" s="35" t="s">
        <v>214</v>
      </c>
      <c r="C56" s="36"/>
      <c r="D56" s="27"/>
      <c r="E56" s="27"/>
      <c r="F56" s="36"/>
      <c r="G56" s="36"/>
      <c r="H56" s="36"/>
      <c r="I56" s="36"/>
      <c r="J56" s="21" t="s">
        <v>119</v>
      </c>
      <c r="K56" s="21" t="s">
        <v>120</v>
      </c>
      <c r="L56" s="21" t="s">
        <v>107</v>
      </c>
      <c r="M56" s="21">
        <v>1122</v>
      </c>
      <c r="N56" s="36"/>
      <c r="O56" s="36"/>
      <c r="P56" s="36"/>
      <c r="Q56" s="36"/>
      <c r="R56" s="36"/>
      <c r="S56" s="36"/>
      <c r="T56" s="48"/>
      <c r="U56" s="48"/>
      <c r="V56" s="48"/>
      <c r="W56" s="48"/>
      <c r="X56" s="48"/>
      <c r="Y56" s="48"/>
      <c r="Z56" s="48"/>
      <c r="AA56" s="48"/>
      <c r="AB56" s="48"/>
      <c r="AC56" s="48"/>
      <c r="AD56" s="48"/>
      <c r="AE56" s="36"/>
      <c r="AF56" s="48"/>
      <c r="AG56" s="48"/>
      <c r="AH56" s="32"/>
      <c r="AI56" s="32"/>
      <c r="AJ56" s="27"/>
    </row>
    <row r="57" spans="2:36" s="47" customFormat="1" ht="72" x14ac:dyDescent="0.3">
      <c r="B57" s="35" t="s">
        <v>214</v>
      </c>
      <c r="C57" s="36"/>
      <c r="D57" s="27"/>
      <c r="E57" s="27"/>
      <c r="F57" s="36"/>
      <c r="G57" s="36"/>
      <c r="H57" s="36"/>
      <c r="I57" s="36"/>
      <c r="J57" s="21" t="s">
        <v>121</v>
      </c>
      <c r="K57" s="21" t="s">
        <v>122</v>
      </c>
      <c r="L57" s="21" t="s">
        <v>104</v>
      </c>
      <c r="M57" s="21">
        <v>2</v>
      </c>
      <c r="N57" s="36"/>
      <c r="O57" s="36"/>
      <c r="P57" s="36"/>
      <c r="Q57" s="36"/>
      <c r="R57" s="36"/>
      <c r="S57" s="36"/>
      <c r="T57" s="48"/>
      <c r="U57" s="48"/>
      <c r="V57" s="48"/>
      <c r="W57" s="48"/>
      <c r="X57" s="48"/>
      <c r="Y57" s="48"/>
      <c r="Z57" s="48"/>
      <c r="AA57" s="48"/>
      <c r="AB57" s="48"/>
      <c r="AC57" s="48"/>
      <c r="AD57" s="48"/>
      <c r="AE57" s="36"/>
      <c r="AF57" s="48"/>
      <c r="AG57" s="48"/>
      <c r="AH57" s="32"/>
      <c r="AI57" s="32"/>
      <c r="AJ57" s="27"/>
    </row>
    <row r="58" spans="2:36" s="34" customFormat="1" ht="60" customHeight="1" x14ac:dyDescent="0.3">
      <c r="B58" s="25" t="s">
        <v>131</v>
      </c>
      <c r="C58" s="25" t="s">
        <v>132</v>
      </c>
      <c r="D58" s="26" t="s">
        <v>199</v>
      </c>
      <c r="E58" s="26" t="s">
        <v>87</v>
      </c>
      <c r="F58" s="26" t="s">
        <v>216</v>
      </c>
      <c r="G58" s="26" t="s">
        <v>125</v>
      </c>
      <c r="H58" s="26" t="s">
        <v>89</v>
      </c>
      <c r="I58" s="26" t="s">
        <v>89</v>
      </c>
      <c r="J58" s="20" t="s">
        <v>114</v>
      </c>
      <c r="K58" s="21" t="s">
        <v>115</v>
      </c>
      <c r="L58" s="20" t="s">
        <v>92</v>
      </c>
      <c r="M58" s="20">
        <v>450</v>
      </c>
      <c r="N58" s="26" t="s">
        <v>93</v>
      </c>
      <c r="O58" s="26" t="s">
        <v>133</v>
      </c>
      <c r="P58" s="26" t="s">
        <v>95</v>
      </c>
      <c r="Q58" s="26" t="s">
        <v>96</v>
      </c>
      <c r="R58" s="26" t="s">
        <v>97</v>
      </c>
      <c r="S58" s="26" t="s">
        <v>98</v>
      </c>
      <c r="T58" s="28">
        <f>U58</f>
        <v>1299735</v>
      </c>
      <c r="U58" s="28">
        <f>V58</f>
        <v>1299735</v>
      </c>
      <c r="V58" s="28">
        <f>1299735</f>
        <v>1299735</v>
      </c>
      <c r="W58" s="28" t="s">
        <v>134</v>
      </c>
      <c r="X58" s="28" t="s">
        <v>134</v>
      </c>
      <c r="Y58" s="28" t="s">
        <v>99</v>
      </c>
      <c r="Z58" s="28" t="s">
        <v>99</v>
      </c>
      <c r="AA58" s="28" t="s">
        <v>134</v>
      </c>
      <c r="AB58" s="28">
        <v>229365</v>
      </c>
      <c r="AC58" s="28" t="s">
        <v>100</v>
      </c>
      <c r="AD58" s="28"/>
      <c r="AE58" s="28">
        <f>U58</f>
        <v>1299735</v>
      </c>
      <c r="AF58" s="28"/>
      <c r="AG58" s="28"/>
      <c r="AH58" s="54" t="s">
        <v>217</v>
      </c>
      <c r="AI58" s="54" t="s">
        <v>207</v>
      </c>
      <c r="AJ58" s="26"/>
    </row>
    <row r="59" spans="2:36" s="34" customFormat="1" ht="86.4" x14ac:dyDescent="0.3">
      <c r="B59" s="35" t="s">
        <v>218</v>
      </c>
      <c r="C59" s="36"/>
      <c r="D59" s="27"/>
      <c r="E59" s="27"/>
      <c r="F59" s="27"/>
      <c r="G59" s="27"/>
      <c r="H59" s="27"/>
      <c r="I59" s="27"/>
      <c r="J59" s="20" t="s">
        <v>116</v>
      </c>
      <c r="K59" s="21" t="s">
        <v>117</v>
      </c>
      <c r="L59" s="20" t="s">
        <v>118</v>
      </c>
      <c r="M59" s="20">
        <v>20</v>
      </c>
      <c r="N59" s="27"/>
      <c r="O59" s="27"/>
      <c r="P59" s="27"/>
      <c r="Q59" s="27"/>
      <c r="R59" s="27"/>
      <c r="S59" s="27"/>
      <c r="T59" s="30"/>
      <c r="U59" s="30"/>
      <c r="V59" s="30"/>
      <c r="W59" s="30"/>
      <c r="X59" s="30"/>
      <c r="Y59" s="30"/>
      <c r="Z59" s="30"/>
      <c r="AA59" s="30"/>
      <c r="AB59" s="30"/>
      <c r="AC59" s="30"/>
      <c r="AD59" s="30"/>
      <c r="AE59" s="27"/>
      <c r="AF59" s="30"/>
      <c r="AG59" s="30"/>
      <c r="AH59" s="32"/>
      <c r="AI59" s="32"/>
      <c r="AJ59" s="27"/>
    </row>
    <row r="60" spans="2:36" s="34" customFormat="1" ht="43.2" x14ac:dyDescent="0.3">
      <c r="B60" s="35" t="s">
        <v>218</v>
      </c>
      <c r="C60" s="36"/>
      <c r="D60" s="27"/>
      <c r="E60" s="27"/>
      <c r="F60" s="27"/>
      <c r="G60" s="27"/>
      <c r="H60" s="27"/>
      <c r="I60" s="27"/>
      <c r="J60" s="20" t="s">
        <v>119</v>
      </c>
      <c r="K60" s="21" t="s">
        <v>120</v>
      </c>
      <c r="L60" s="20" t="s">
        <v>107</v>
      </c>
      <c r="M60" s="20">
        <v>600</v>
      </c>
      <c r="N60" s="27"/>
      <c r="O60" s="27"/>
      <c r="P60" s="27"/>
      <c r="Q60" s="27"/>
      <c r="R60" s="27"/>
      <c r="S60" s="27"/>
      <c r="T60" s="30"/>
      <c r="U60" s="30"/>
      <c r="V60" s="30"/>
      <c r="W60" s="30"/>
      <c r="X60" s="30"/>
      <c r="Y60" s="30"/>
      <c r="Z60" s="30"/>
      <c r="AA60" s="30"/>
      <c r="AB60" s="30"/>
      <c r="AC60" s="30"/>
      <c r="AD60" s="30"/>
      <c r="AE60" s="27"/>
      <c r="AF60" s="30"/>
      <c r="AG60" s="30"/>
      <c r="AH60" s="32"/>
      <c r="AI60" s="32"/>
      <c r="AJ60" s="27"/>
    </row>
    <row r="61" spans="2:36" s="34" customFormat="1" ht="72" x14ac:dyDescent="0.3">
      <c r="B61" s="35" t="s">
        <v>218</v>
      </c>
      <c r="C61" s="36"/>
      <c r="D61" s="27"/>
      <c r="E61" s="27"/>
      <c r="F61" s="27"/>
      <c r="G61" s="27"/>
      <c r="H61" s="27"/>
      <c r="I61" s="27"/>
      <c r="J61" s="20" t="s">
        <v>121</v>
      </c>
      <c r="K61" s="21" t="s">
        <v>122</v>
      </c>
      <c r="L61" s="20" t="s">
        <v>104</v>
      </c>
      <c r="M61" s="20">
        <v>2</v>
      </c>
      <c r="N61" s="27"/>
      <c r="O61" s="27"/>
      <c r="P61" s="27"/>
      <c r="Q61" s="27"/>
      <c r="R61" s="27"/>
      <c r="S61" s="27"/>
      <c r="T61" s="30"/>
      <c r="U61" s="30"/>
      <c r="V61" s="30"/>
      <c r="W61" s="30"/>
      <c r="X61" s="30"/>
      <c r="Y61" s="30"/>
      <c r="Z61" s="30"/>
      <c r="AA61" s="30"/>
      <c r="AB61" s="30"/>
      <c r="AC61" s="30"/>
      <c r="AD61" s="30"/>
      <c r="AE61" s="27"/>
      <c r="AF61" s="30"/>
      <c r="AG61" s="30"/>
      <c r="AH61" s="32"/>
      <c r="AI61" s="32"/>
      <c r="AJ61" s="27"/>
    </row>
    <row r="62" spans="2:36" s="34" customFormat="1" ht="72" x14ac:dyDescent="0.3">
      <c r="B62" s="35" t="s">
        <v>218</v>
      </c>
      <c r="C62" s="36"/>
      <c r="D62" s="27"/>
      <c r="E62" s="27"/>
      <c r="F62" s="27"/>
      <c r="G62" s="27"/>
      <c r="H62" s="27"/>
      <c r="I62" s="27"/>
      <c r="J62" s="20" t="s">
        <v>108</v>
      </c>
      <c r="K62" s="21" t="s">
        <v>109</v>
      </c>
      <c r="L62" s="20" t="s">
        <v>110</v>
      </c>
      <c r="M62" s="20">
        <v>143</v>
      </c>
      <c r="N62" s="27"/>
      <c r="O62" s="27"/>
      <c r="P62" s="27"/>
      <c r="Q62" s="27"/>
      <c r="R62" s="27"/>
      <c r="S62" s="27"/>
      <c r="T62" s="30"/>
      <c r="U62" s="30"/>
      <c r="V62" s="30"/>
      <c r="W62" s="30"/>
      <c r="X62" s="30"/>
      <c r="Y62" s="30"/>
      <c r="Z62" s="30"/>
      <c r="AA62" s="30"/>
      <c r="AB62" s="30"/>
      <c r="AC62" s="30"/>
      <c r="AD62" s="30"/>
      <c r="AE62" s="27"/>
      <c r="AF62" s="30"/>
      <c r="AG62" s="30"/>
      <c r="AH62" s="32"/>
      <c r="AI62" s="32"/>
      <c r="AJ62" s="27"/>
    </row>
    <row r="63" spans="2:36" s="34" customFormat="1" ht="14.4" x14ac:dyDescent="0.3">
      <c r="B63" s="35" t="s">
        <v>218</v>
      </c>
      <c r="C63" s="40"/>
      <c r="D63" s="27"/>
      <c r="E63" s="39"/>
      <c r="F63" s="39"/>
      <c r="G63" s="39"/>
      <c r="H63" s="39"/>
      <c r="I63" s="39"/>
      <c r="J63" s="20" t="s">
        <v>111</v>
      </c>
      <c r="K63" s="21" t="s">
        <v>112</v>
      </c>
      <c r="L63" s="20" t="s">
        <v>104</v>
      </c>
      <c r="M63" s="20">
        <v>6</v>
      </c>
      <c r="N63" s="39"/>
      <c r="O63" s="27"/>
      <c r="P63" s="39"/>
      <c r="Q63" s="39"/>
      <c r="R63" s="39"/>
      <c r="S63" s="39"/>
      <c r="T63" s="41"/>
      <c r="U63" s="30"/>
      <c r="V63" s="30"/>
      <c r="W63" s="30"/>
      <c r="X63" s="30"/>
      <c r="Y63" s="30"/>
      <c r="Z63" s="30"/>
      <c r="AA63" s="30"/>
      <c r="AB63" s="30"/>
      <c r="AC63" s="30"/>
      <c r="AD63" s="30"/>
      <c r="AE63" s="27"/>
      <c r="AF63" s="30"/>
      <c r="AG63" s="30"/>
      <c r="AH63" s="32"/>
      <c r="AI63" s="43"/>
      <c r="AJ63" s="39"/>
    </row>
    <row r="64" spans="2:36" s="66" customFormat="1" ht="127.5" customHeight="1" x14ac:dyDescent="0.3">
      <c r="B64" s="55" t="s">
        <v>219</v>
      </c>
      <c r="C64" s="56" t="s">
        <v>135</v>
      </c>
      <c r="D64" s="55" t="s">
        <v>220</v>
      </c>
      <c r="E64" s="57" t="s">
        <v>136</v>
      </c>
      <c r="F64" s="55" t="s">
        <v>221</v>
      </c>
      <c r="G64" s="55" t="s">
        <v>137</v>
      </c>
      <c r="H64" s="55" t="s">
        <v>89</v>
      </c>
      <c r="I64" s="55" t="s">
        <v>89</v>
      </c>
      <c r="J64" s="22" t="s">
        <v>114</v>
      </c>
      <c r="K64" s="58" t="s">
        <v>138</v>
      </c>
      <c r="L64" s="22" t="s">
        <v>139</v>
      </c>
      <c r="M64" s="58">
        <v>1044</v>
      </c>
      <c r="N64" s="59" t="s">
        <v>93</v>
      </c>
      <c r="O64" s="55" t="s">
        <v>140</v>
      </c>
      <c r="P64" s="57" t="s">
        <v>95</v>
      </c>
      <c r="Q64" s="55" t="s">
        <v>96</v>
      </c>
      <c r="R64" s="55" t="s">
        <v>97</v>
      </c>
      <c r="S64" s="55" t="s">
        <v>98</v>
      </c>
      <c r="T64" s="60">
        <f>U64+U67</f>
        <v>320863</v>
      </c>
      <c r="U64" s="61">
        <v>128792</v>
      </c>
      <c r="V64" s="61">
        <v>128792</v>
      </c>
      <c r="W64" s="62" t="s">
        <v>99</v>
      </c>
      <c r="X64" s="62" t="s">
        <v>99</v>
      </c>
      <c r="Y64" s="62" t="s">
        <v>99</v>
      </c>
      <c r="Z64" s="62" t="s">
        <v>99</v>
      </c>
      <c r="AA64" s="62" t="s">
        <v>99</v>
      </c>
      <c r="AB64" s="61">
        <v>22728</v>
      </c>
      <c r="AC64" s="61" t="s">
        <v>100</v>
      </c>
      <c r="AD64" s="62"/>
      <c r="AE64" s="61">
        <f>U64</f>
        <v>128792</v>
      </c>
      <c r="AF64" s="61"/>
      <c r="AG64" s="60"/>
      <c r="AH64" s="63">
        <v>45078</v>
      </c>
      <c r="AI64" s="64" t="s">
        <v>201</v>
      </c>
      <c r="AJ64" s="65">
        <v>45082</v>
      </c>
    </row>
    <row r="65" spans="2:39" s="79" customFormat="1" ht="45.75" customHeight="1" x14ac:dyDescent="0.3">
      <c r="B65" s="35" t="s">
        <v>222</v>
      </c>
      <c r="C65" s="67"/>
      <c r="D65" s="68"/>
      <c r="E65" s="69"/>
      <c r="F65" s="70"/>
      <c r="G65" s="71"/>
      <c r="H65" s="71"/>
      <c r="I65" s="71"/>
      <c r="J65" s="21" t="s">
        <v>141</v>
      </c>
      <c r="K65" s="72" t="s">
        <v>142</v>
      </c>
      <c r="L65" s="21" t="s">
        <v>143</v>
      </c>
      <c r="M65" s="58">
        <v>95</v>
      </c>
      <c r="N65" s="73"/>
      <c r="O65" s="70"/>
      <c r="P65" s="74"/>
      <c r="Q65" s="70"/>
      <c r="R65" s="70"/>
      <c r="S65" s="70"/>
      <c r="T65" s="75"/>
      <c r="U65" s="76"/>
      <c r="V65" s="76"/>
      <c r="W65" s="48"/>
      <c r="X65" s="48"/>
      <c r="Y65" s="48"/>
      <c r="Z65" s="48"/>
      <c r="AA65" s="48"/>
      <c r="AB65" s="76"/>
      <c r="AC65" s="76"/>
      <c r="AD65" s="48"/>
      <c r="AE65" s="76"/>
      <c r="AF65" s="76"/>
      <c r="AG65" s="75"/>
      <c r="AH65" s="77"/>
      <c r="AI65" s="77"/>
      <c r="AJ65" s="69"/>
      <c r="AK65" s="78"/>
    </row>
    <row r="66" spans="2:39" s="79" customFormat="1" ht="60" customHeight="1" x14ac:dyDescent="0.3">
      <c r="B66" s="35" t="s">
        <v>222</v>
      </c>
      <c r="C66" s="67"/>
      <c r="D66" s="71"/>
      <c r="E66" s="67"/>
      <c r="F66" s="80"/>
      <c r="G66" s="71"/>
      <c r="H66" s="81"/>
      <c r="I66" s="81"/>
      <c r="J66" s="22" t="s">
        <v>144</v>
      </c>
      <c r="K66" s="72" t="s">
        <v>120</v>
      </c>
      <c r="L66" s="21" t="s">
        <v>145</v>
      </c>
      <c r="M66" s="58">
        <v>2635</v>
      </c>
      <c r="N66" s="82"/>
      <c r="O66" s="80"/>
      <c r="P66" s="68"/>
      <c r="Q66" s="67"/>
      <c r="R66" s="83"/>
      <c r="S66" s="71"/>
      <c r="T66" s="75"/>
      <c r="U66" s="84"/>
      <c r="V66" s="84"/>
      <c r="W66" s="51"/>
      <c r="X66" s="51"/>
      <c r="Y66" s="51"/>
      <c r="Z66" s="51"/>
      <c r="AA66" s="51"/>
      <c r="AB66" s="84"/>
      <c r="AC66" s="84"/>
      <c r="AD66" s="51"/>
      <c r="AE66" s="84"/>
      <c r="AF66" s="84"/>
      <c r="AG66" s="85"/>
      <c r="AH66" s="77"/>
      <c r="AI66" s="77"/>
      <c r="AJ66" s="69"/>
      <c r="AK66" s="78"/>
    </row>
    <row r="67" spans="2:39" s="79" customFormat="1" ht="60" customHeight="1" x14ac:dyDescent="0.3">
      <c r="B67" s="35" t="s">
        <v>222</v>
      </c>
      <c r="C67" s="67"/>
      <c r="D67" s="71"/>
      <c r="E67" s="67"/>
      <c r="F67" s="55" t="s">
        <v>223</v>
      </c>
      <c r="G67" s="55" t="s">
        <v>137</v>
      </c>
      <c r="H67" s="86"/>
      <c r="I67" s="86"/>
      <c r="J67" s="22" t="s">
        <v>114</v>
      </c>
      <c r="K67" s="72" t="s">
        <v>138</v>
      </c>
      <c r="L67" s="21" t="s">
        <v>139</v>
      </c>
      <c r="M67" s="58">
        <v>339</v>
      </c>
      <c r="N67" s="87" t="s">
        <v>93</v>
      </c>
      <c r="O67" s="70" t="s">
        <v>113</v>
      </c>
      <c r="P67" s="71"/>
      <c r="Q67" s="67"/>
      <c r="R67" s="83"/>
      <c r="S67" s="71"/>
      <c r="T67" s="76"/>
      <c r="U67" s="88">
        <f>V67</f>
        <v>192071</v>
      </c>
      <c r="V67" s="88">
        <v>192071</v>
      </c>
      <c r="W67" s="48" t="s">
        <v>99</v>
      </c>
      <c r="X67" s="48" t="s">
        <v>99</v>
      </c>
      <c r="Y67" s="48" t="s">
        <v>99</v>
      </c>
      <c r="Z67" s="48" t="s">
        <v>99</v>
      </c>
      <c r="AA67" s="48" t="s">
        <v>99</v>
      </c>
      <c r="AB67" s="76">
        <v>33895</v>
      </c>
      <c r="AC67" s="76" t="s">
        <v>100</v>
      </c>
      <c r="AD67" s="48"/>
      <c r="AE67" s="76">
        <f>U67</f>
        <v>192071</v>
      </c>
      <c r="AF67" s="76"/>
      <c r="AG67" s="75"/>
      <c r="AH67" s="89"/>
      <c r="AI67" s="90"/>
      <c r="AJ67" s="69"/>
      <c r="AK67" s="78"/>
    </row>
    <row r="68" spans="2:39" s="79" customFormat="1" ht="60" customHeight="1" x14ac:dyDescent="0.3">
      <c r="B68" s="35" t="s">
        <v>222</v>
      </c>
      <c r="C68" s="67"/>
      <c r="D68" s="68"/>
      <c r="E68" s="69"/>
      <c r="F68" s="70"/>
      <c r="G68" s="71"/>
      <c r="H68" s="86" t="s">
        <v>89</v>
      </c>
      <c r="I68" s="86" t="s">
        <v>89</v>
      </c>
      <c r="J68" s="21" t="s">
        <v>141</v>
      </c>
      <c r="K68" s="72" t="s">
        <v>142</v>
      </c>
      <c r="L68" s="21" t="s">
        <v>143</v>
      </c>
      <c r="M68" s="58">
        <v>150</v>
      </c>
      <c r="N68" s="91"/>
      <c r="O68" s="70"/>
      <c r="P68" s="70"/>
      <c r="Q68" s="70"/>
      <c r="R68" s="70"/>
      <c r="S68" s="70"/>
      <c r="T68" s="76"/>
      <c r="U68" s="88"/>
      <c r="V68" s="88"/>
      <c r="W68" s="48"/>
      <c r="X68" s="48"/>
      <c r="Y68" s="48"/>
      <c r="Z68" s="48"/>
      <c r="AA68" s="48"/>
      <c r="AB68" s="76"/>
      <c r="AC68" s="76"/>
      <c r="AD68" s="48"/>
      <c r="AE68" s="76"/>
      <c r="AF68" s="76"/>
      <c r="AG68" s="75"/>
      <c r="AH68" s="77"/>
      <c r="AI68" s="77"/>
      <c r="AJ68" s="69"/>
      <c r="AK68" s="78"/>
    </row>
    <row r="69" spans="2:39" s="79" customFormat="1" ht="60" customHeight="1" x14ac:dyDescent="0.3">
      <c r="B69" s="92" t="s">
        <v>222</v>
      </c>
      <c r="C69" s="93"/>
      <c r="D69" s="94"/>
      <c r="E69" s="95"/>
      <c r="F69" s="80"/>
      <c r="G69" s="81"/>
      <c r="H69" s="86"/>
      <c r="I69" s="86"/>
      <c r="J69" s="22" t="s">
        <v>144</v>
      </c>
      <c r="K69" s="72" t="s">
        <v>120</v>
      </c>
      <c r="L69" s="21" t="s">
        <v>145</v>
      </c>
      <c r="M69" s="58">
        <v>504</v>
      </c>
      <c r="N69" s="91"/>
      <c r="O69" s="70"/>
      <c r="P69" s="70"/>
      <c r="Q69" s="70"/>
      <c r="R69" s="70"/>
      <c r="S69" s="70"/>
      <c r="T69" s="76"/>
      <c r="U69" s="88"/>
      <c r="V69" s="88"/>
      <c r="W69" s="48"/>
      <c r="X69" s="48"/>
      <c r="Y69" s="48"/>
      <c r="Z69" s="48"/>
      <c r="AA69" s="48"/>
      <c r="AB69" s="76"/>
      <c r="AC69" s="76"/>
      <c r="AD69" s="48"/>
      <c r="AE69" s="76"/>
      <c r="AF69" s="76"/>
      <c r="AG69" s="75"/>
      <c r="AH69" s="96"/>
      <c r="AI69" s="96"/>
      <c r="AJ69" s="95"/>
    </row>
    <row r="70" spans="2:39" s="79" customFormat="1" ht="156.75" customHeight="1" x14ac:dyDescent="0.3">
      <c r="B70" s="71" t="s">
        <v>146</v>
      </c>
      <c r="C70" s="97" t="s">
        <v>224</v>
      </c>
      <c r="D70" s="98" t="s">
        <v>220</v>
      </c>
      <c r="E70" s="97" t="s">
        <v>136</v>
      </c>
      <c r="F70" s="55" t="s">
        <v>225</v>
      </c>
      <c r="G70" s="97" t="s">
        <v>137</v>
      </c>
      <c r="H70" s="97" t="s">
        <v>89</v>
      </c>
      <c r="I70" s="97" t="s">
        <v>89</v>
      </c>
      <c r="J70" s="22" t="s">
        <v>114</v>
      </c>
      <c r="K70" s="72" t="s">
        <v>138</v>
      </c>
      <c r="L70" s="21" t="s">
        <v>139</v>
      </c>
      <c r="M70" s="99">
        <v>1069</v>
      </c>
      <c r="N70" s="87" t="s">
        <v>93</v>
      </c>
      <c r="O70" s="55" t="s">
        <v>128</v>
      </c>
      <c r="P70" s="55" t="s">
        <v>95</v>
      </c>
      <c r="Q70" s="55" t="s">
        <v>96</v>
      </c>
      <c r="R70" s="55" t="s">
        <v>97</v>
      </c>
      <c r="S70" s="55" t="s">
        <v>98</v>
      </c>
      <c r="T70" s="100">
        <f>U70</f>
        <v>330007.76</v>
      </c>
      <c r="U70" s="101">
        <f>V70</f>
        <v>330007.76</v>
      </c>
      <c r="V70" s="102">
        <v>330007.76</v>
      </c>
      <c r="W70" s="103" t="s">
        <v>99</v>
      </c>
      <c r="X70" s="103" t="s">
        <v>99</v>
      </c>
      <c r="Y70" s="103" t="s">
        <v>99</v>
      </c>
      <c r="Z70" s="103" t="s">
        <v>99</v>
      </c>
      <c r="AA70" s="103" t="s">
        <v>99</v>
      </c>
      <c r="AB70" s="102">
        <v>58236.66</v>
      </c>
      <c r="AC70" s="101" t="s">
        <v>100</v>
      </c>
      <c r="AD70" s="103"/>
      <c r="AE70" s="102">
        <f>U70</f>
        <v>330007.76</v>
      </c>
      <c r="AF70" s="101"/>
      <c r="AG70" s="101"/>
      <c r="AH70" s="104">
        <v>45444</v>
      </c>
      <c r="AI70" s="105">
        <v>45505</v>
      </c>
      <c r="AJ70" s="97"/>
    </row>
    <row r="71" spans="2:39" s="79" customFormat="1" ht="49.5" customHeight="1" x14ac:dyDescent="0.3">
      <c r="B71" s="35" t="s">
        <v>226</v>
      </c>
      <c r="C71" s="71"/>
      <c r="D71" s="106"/>
      <c r="E71" s="71"/>
      <c r="F71" s="70"/>
      <c r="G71" s="71"/>
      <c r="H71" s="71"/>
      <c r="I71" s="71"/>
      <c r="J71" s="21" t="s">
        <v>141</v>
      </c>
      <c r="K71" s="72" t="s">
        <v>142</v>
      </c>
      <c r="L71" s="21" t="s">
        <v>143</v>
      </c>
      <c r="M71" s="99">
        <v>452</v>
      </c>
      <c r="N71" s="91"/>
      <c r="O71" s="70"/>
      <c r="P71" s="70"/>
      <c r="Q71" s="70"/>
      <c r="R71" s="70"/>
      <c r="S71" s="70"/>
      <c r="T71" s="107"/>
      <c r="U71" s="108"/>
      <c r="V71" s="109"/>
      <c r="W71" s="110"/>
      <c r="X71" s="110"/>
      <c r="Y71" s="110"/>
      <c r="Z71" s="110"/>
      <c r="AA71" s="110"/>
      <c r="AB71" s="109"/>
      <c r="AC71" s="108"/>
      <c r="AD71" s="110"/>
      <c r="AE71" s="109"/>
      <c r="AF71" s="108"/>
      <c r="AG71" s="108"/>
      <c r="AH71" s="111"/>
      <c r="AI71" s="112"/>
      <c r="AJ71" s="71"/>
      <c r="AK71" s="113"/>
    </row>
    <row r="72" spans="2:39" s="79" customFormat="1" ht="49.5" customHeight="1" x14ac:dyDescent="0.3">
      <c r="B72" s="35" t="s">
        <v>226</v>
      </c>
      <c r="C72" s="71"/>
      <c r="D72" s="106"/>
      <c r="E72" s="71"/>
      <c r="F72" s="70"/>
      <c r="G72" s="71"/>
      <c r="H72" s="81"/>
      <c r="I72" s="81"/>
      <c r="J72" s="22" t="s">
        <v>144</v>
      </c>
      <c r="K72" s="72" t="s">
        <v>120</v>
      </c>
      <c r="L72" s="21" t="s">
        <v>145</v>
      </c>
      <c r="M72" s="99">
        <v>1500</v>
      </c>
      <c r="N72" s="91"/>
      <c r="O72" s="70"/>
      <c r="P72" s="70"/>
      <c r="Q72" s="70"/>
      <c r="R72" s="70"/>
      <c r="S72" s="70"/>
      <c r="T72" s="107"/>
      <c r="U72" s="108"/>
      <c r="V72" s="109"/>
      <c r="W72" s="110"/>
      <c r="X72" s="110"/>
      <c r="Y72" s="110"/>
      <c r="Z72" s="110"/>
      <c r="AA72" s="110"/>
      <c r="AB72" s="109"/>
      <c r="AC72" s="108"/>
      <c r="AD72" s="110"/>
      <c r="AE72" s="109"/>
      <c r="AF72" s="108"/>
      <c r="AG72" s="108"/>
      <c r="AH72" s="114"/>
      <c r="AI72" s="115"/>
      <c r="AJ72" s="71"/>
    </row>
    <row r="73" spans="2:39" s="129" customFormat="1" ht="120.75" customHeight="1" x14ac:dyDescent="0.3">
      <c r="B73" s="97" t="s">
        <v>148</v>
      </c>
      <c r="C73" s="97" t="s">
        <v>227</v>
      </c>
      <c r="D73" s="116" t="s">
        <v>220</v>
      </c>
      <c r="E73" s="97" t="s">
        <v>136</v>
      </c>
      <c r="F73" s="117" t="s">
        <v>228</v>
      </c>
      <c r="G73" s="97" t="s">
        <v>137</v>
      </c>
      <c r="H73" s="97" t="s">
        <v>89</v>
      </c>
      <c r="I73" s="97" t="s">
        <v>89</v>
      </c>
      <c r="J73" s="23" t="s">
        <v>114</v>
      </c>
      <c r="K73" s="118" t="s">
        <v>138</v>
      </c>
      <c r="L73" s="24" t="s">
        <v>139</v>
      </c>
      <c r="M73" s="119">
        <v>933</v>
      </c>
      <c r="N73" s="120" t="s">
        <v>93</v>
      </c>
      <c r="O73" s="117" t="s">
        <v>149</v>
      </c>
      <c r="P73" s="117" t="s">
        <v>95</v>
      </c>
      <c r="Q73" s="117" t="s">
        <v>96</v>
      </c>
      <c r="R73" s="117" t="s">
        <v>97</v>
      </c>
      <c r="S73" s="117" t="s">
        <v>98</v>
      </c>
      <c r="T73" s="121">
        <f>U73+U76</f>
        <v>1398067.78</v>
      </c>
      <c r="U73" s="122">
        <f>V73</f>
        <v>986000</v>
      </c>
      <c r="V73" s="122">
        <v>986000</v>
      </c>
      <c r="W73" s="123" t="s">
        <v>99</v>
      </c>
      <c r="X73" s="123" t="s">
        <v>99</v>
      </c>
      <c r="Y73" s="123" t="s">
        <v>99</v>
      </c>
      <c r="Z73" s="123" t="s">
        <v>99</v>
      </c>
      <c r="AA73" s="123" t="s">
        <v>99</v>
      </c>
      <c r="AB73" s="122">
        <v>174000</v>
      </c>
      <c r="AC73" s="122" t="s">
        <v>100</v>
      </c>
      <c r="AD73" s="124"/>
      <c r="AE73" s="122">
        <f>U73</f>
        <v>986000</v>
      </c>
      <c r="AF73" s="122"/>
      <c r="AG73" s="125"/>
      <c r="AH73" s="126">
        <v>45352</v>
      </c>
      <c r="AI73" s="127">
        <v>45413</v>
      </c>
      <c r="AJ73" s="128"/>
    </row>
    <row r="74" spans="2:39" s="129" customFormat="1" ht="43.2" x14ac:dyDescent="0.3">
      <c r="B74" s="35" t="s">
        <v>229</v>
      </c>
      <c r="C74" s="71"/>
      <c r="D74" s="98"/>
      <c r="E74" s="71"/>
      <c r="F74" s="130"/>
      <c r="G74" s="71"/>
      <c r="H74" s="71"/>
      <c r="I74" s="71"/>
      <c r="J74" s="24" t="s">
        <v>141</v>
      </c>
      <c r="K74" s="118" t="s">
        <v>142</v>
      </c>
      <c r="L74" s="24" t="s">
        <v>143</v>
      </c>
      <c r="M74" s="119">
        <v>332</v>
      </c>
      <c r="N74" s="131"/>
      <c r="O74" s="130"/>
      <c r="P74" s="130"/>
      <c r="Q74" s="130"/>
      <c r="R74" s="130"/>
      <c r="S74" s="130"/>
      <c r="T74" s="132"/>
      <c r="U74" s="133"/>
      <c r="V74" s="133"/>
      <c r="W74" s="134"/>
      <c r="X74" s="134"/>
      <c r="Y74" s="134"/>
      <c r="Z74" s="134"/>
      <c r="AA74" s="134"/>
      <c r="AB74" s="133"/>
      <c r="AC74" s="133"/>
      <c r="AD74" s="135"/>
      <c r="AE74" s="133"/>
      <c r="AF74" s="133"/>
      <c r="AG74" s="136"/>
      <c r="AH74" s="137"/>
      <c r="AI74" s="138"/>
      <c r="AJ74" s="139"/>
      <c r="AK74" s="140"/>
      <c r="AL74" s="140"/>
      <c r="AM74" s="140"/>
    </row>
    <row r="75" spans="2:39" s="129" customFormat="1" ht="120.75" customHeight="1" x14ac:dyDescent="0.3">
      <c r="B75" s="35" t="s">
        <v>229</v>
      </c>
      <c r="C75" s="71"/>
      <c r="D75" s="71"/>
      <c r="E75" s="71"/>
      <c r="F75" s="141"/>
      <c r="G75" s="81"/>
      <c r="H75" s="81"/>
      <c r="I75" s="81"/>
      <c r="J75" s="23" t="s">
        <v>144</v>
      </c>
      <c r="K75" s="118" t="s">
        <v>120</v>
      </c>
      <c r="L75" s="24" t="s">
        <v>145</v>
      </c>
      <c r="M75" s="119">
        <v>1122</v>
      </c>
      <c r="N75" s="142"/>
      <c r="O75" s="141"/>
      <c r="P75" s="71"/>
      <c r="Q75" s="71"/>
      <c r="R75" s="71"/>
      <c r="S75" s="71"/>
      <c r="U75" s="143"/>
      <c r="V75" s="143"/>
      <c r="W75" s="144"/>
      <c r="X75" s="144"/>
      <c r="Y75" s="144"/>
      <c r="Z75" s="144"/>
      <c r="AA75" s="144"/>
      <c r="AB75" s="143"/>
      <c r="AC75" s="143"/>
      <c r="AD75" s="145"/>
      <c r="AE75" s="143"/>
      <c r="AF75" s="143"/>
      <c r="AG75" s="146"/>
      <c r="AH75" s="137"/>
      <c r="AI75" s="138"/>
      <c r="AJ75" s="71"/>
    </row>
    <row r="76" spans="2:39" s="129" customFormat="1" ht="120.75" customHeight="1" x14ac:dyDescent="0.3">
      <c r="B76" s="35" t="s">
        <v>229</v>
      </c>
      <c r="C76" s="71"/>
      <c r="D76" s="71"/>
      <c r="E76" s="71"/>
      <c r="F76" s="147" t="s">
        <v>230</v>
      </c>
      <c r="G76" s="148" t="s">
        <v>137</v>
      </c>
      <c r="H76" s="149" t="s">
        <v>89</v>
      </c>
      <c r="I76" s="97" t="s">
        <v>89</v>
      </c>
      <c r="J76" s="22" t="s">
        <v>114</v>
      </c>
      <c r="K76" s="72" t="s">
        <v>138</v>
      </c>
      <c r="L76" s="21" t="s">
        <v>139</v>
      </c>
      <c r="M76" s="99">
        <v>683</v>
      </c>
      <c r="N76" s="87" t="s">
        <v>93</v>
      </c>
      <c r="O76" s="70" t="s">
        <v>147</v>
      </c>
      <c r="P76" s="71"/>
      <c r="Q76" s="71"/>
      <c r="R76" s="71"/>
      <c r="S76" s="71"/>
      <c r="U76" s="150">
        <f>V76</f>
        <v>412067.78</v>
      </c>
      <c r="V76" s="151">
        <v>412067.78</v>
      </c>
      <c r="W76" s="110" t="s">
        <v>99</v>
      </c>
      <c r="X76" s="110" t="s">
        <v>99</v>
      </c>
      <c r="Y76" s="110" t="s">
        <v>99</v>
      </c>
      <c r="Z76" s="110" t="s">
        <v>99</v>
      </c>
      <c r="AA76" s="110" t="s">
        <v>99</v>
      </c>
      <c r="AB76" s="108">
        <v>72717.84</v>
      </c>
      <c r="AC76" s="108" t="s">
        <v>100</v>
      </c>
      <c r="AD76" s="110"/>
      <c r="AE76" s="108">
        <f>U76</f>
        <v>412067.78</v>
      </c>
      <c r="AF76" s="108"/>
      <c r="AG76" s="152"/>
      <c r="AH76" s="153"/>
      <c r="AI76" s="154"/>
      <c r="AJ76" s="71"/>
    </row>
    <row r="77" spans="2:39" s="129" customFormat="1" ht="120.75" customHeight="1" x14ac:dyDescent="0.3">
      <c r="B77" s="35" t="s">
        <v>229</v>
      </c>
      <c r="C77" s="71"/>
      <c r="D77" s="98"/>
      <c r="E77" s="71"/>
      <c r="F77" s="155"/>
      <c r="G77" s="156"/>
      <c r="H77" s="69"/>
      <c r="I77" s="71"/>
      <c r="J77" s="21" t="s">
        <v>141</v>
      </c>
      <c r="K77" s="72" t="s">
        <v>142</v>
      </c>
      <c r="L77" s="21" t="s">
        <v>143</v>
      </c>
      <c r="M77" s="157">
        <v>68</v>
      </c>
      <c r="N77" s="91"/>
      <c r="O77" s="70"/>
      <c r="P77" s="70"/>
      <c r="Q77" s="70"/>
      <c r="R77" s="70"/>
      <c r="S77" s="155"/>
      <c r="T77" s="156"/>
      <c r="U77" s="156"/>
      <c r="V77" s="151"/>
      <c r="W77" s="110"/>
      <c r="X77" s="110"/>
      <c r="Y77" s="110"/>
      <c r="Z77" s="110"/>
      <c r="AA77" s="110"/>
      <c r="AB77" s="108"/>
      <c r="AC77" s="108"/>
      <c r="AD77" s="110"/>
      <c r="AE77" s="108"/>
      <c r="AF77" s="108"/>
      <c r="AG77" s="152"/>
      <c r="AH77" s="137"/>
      <c r="AI77" s="138"/>
      <c r="AJ77" s="158"/>
    </row>
    <row r="78" spans="2:39" s="129" customFormat="1" ht="120.75" customHeight="1" x14ac:dyDescent="0.25">
      <c r="B78" s="92" t="s">
        <v>229</v>
      </c>
      <c r="C78" s="81"/>
      <c r="D78" s="98"/>
      <c r="E78" s="81"/>
      <c r="F78" s="159"/>
      <c r="G78" s="160"/>
      <c r="H78" s="95"/>
      <c r="I78" s="81"/>
      <c r="J78" s="22" t="s">
        <v>144</v>
      </c>
      <c r="K78" s="72" t="s">
        <v>120</v>
      </c>
      <c r="L78" s="21" t="s">
        <v>145</v>
      </c>
      <c r="M78" s="99">
        <v>988</v>
      </c>
      <c r="N78" s="161"/>
      <c r="O78" s="80"/>
      <c r="P78" s="80"/>
      <c r="Q78" s="80"/>
      <c r="R78" s="80"/>
      <c r="S78" s="159"/>
      <c r="T78" s="160"/>
      <c r="U78" s="160"/>
      <c r="V78" s="162"/>
      <c r="W78" s="163"/>
      <c r="X78" s="163"/>
      <c r="Y78" s="163"/>
      <c r="Z78" s="163"/>
      <c r="AA78" s="163"/>
      <c r="AB78" s="164"/>
      <c r="AC78" s="164"/>
      <c r="AD78" s="163"/>
      <c r="AE78" s="164"/>
      <c r="AF78" s="164"/>
      <c r="AG78" s="165"/>
      <c r="AH78" s="166"/>
      <c r="AI78" s="167"/>
      <c r="AJ78" s="168"/>
    </row>
    <row r="79" spans="2:39" s="79" customFormat="1" ht="100.8" x14ac:dyDescent="0.3">
      <c r="B79" s="71" t="s">
        <v>150</v>
      </c>
      <c r="C79" s="83" t="s">
        <v>151</v>
      </c>
      <c r="D79" s="116" t="s">
        <v>220</v>
      </c>
      <c r="E79" s="69" t="s">
        <v>136</v>
      </c>
      <c r="F79" s="70" t="s">
        <v>231</v>
      </c>
      <c r="G79" s="71" t="s">
        <v>137</v>
      </c>
      <c r="H79" s="71" t="s">
        <v>89</v>
      </c>
      <c r="I79" s="71" t="s">
        <v>89</v>
      </c>
      <c r="J79" s="169" t="s">
        <v>114</v>
      </c>
      <c r="K79" s="170" t="s">
        <v>138</v>
      </c>
      <c r="L79" s="171" t="s">
        <v>139</v>
      </c>
      <c r="M79" s="172">
        <v>500</v>
      </c>
      <c r="N79" s="73" t="s">
        <v>93</v>
      </c>
      <c r="O79" s="70" t="s">
        <v>152</v>
      </c>
      <c r="P79" s="74" t="s">
        <v>95</v>
      </c>
      <c r="Q79" s="70" t="s">
        <v>96</v>
      </c>
      <c r="R79" s="70" t="s">
        <v>97</v>
      </c>
      <c r="S79" s="155" t="s">
        <v>98</v>
      </c>
      <c r="T79" s="107">
        <f>U79</f>
        <v>473169.38</v>
      </c>
      <c r="U79" s="107">
        <f>V79</f>
        <v>473169.38</v>
      </c>
      <c r="V79" s="107">
        <v>473169.38</v>
      </c>
      <c r="W79" s="110" t="s">
        <v>99</v>
      </c>
      <c r="X79" s="110" t="s">
        <v>99</v>
      </c>
      <c r="Y79" s="110" t="s">
        <v>99</v>
      </c>
      <c r="Z79" s="110" t="s">
        <v>99</v>
      </c>
      <c r="AA79" s="110" t="s">
        <v>99</v>
      </c>
      <c r="AB79" s="107">
        <v>83500.479999999996</v>
      </c>
      <c r="AC79" s="107" t="s">
        <v>100</v>
      </c>
      <c r="AD79" s="110"/>
      <c r="AE79" s="107">
        <f>U79</f>
        <v>473169.38</v>
      </c>
      <c r="AF79" s="107"/>
      <c r="AG79" s="107"/>
      <c r="AH79" s="173">
        <v>45292</v>
      </c>
      <c r="AI79" s="174">
        <v>45352</v>
      </c>
      <c r="AJ79" s="69"/>
    </row>
    <row r="80" spans="2:39" s="79" customFormat="1" ht="43.2" x14ac:dyDescent="0.3">
      <c r="B80" s="35" t="s">
        <v>232</v>
      </c>
      <c r="C80" s="83"/>
      <c r="D80" s="106"/>
      <c r="E80" s="69"/>
      <c r="F80" s="70"/>
      <c r="G80" s="71"/>
      <c r="H80" s="71"/>
      <c r="I80" s="71"/>
      <c r="J80" s="21" t="s">
        <v>141</v>
      </c>
      <c r="K80" s="72" t="s">
        <v>142</v>
      </c>
      <c r="L80" s="21" t="s">
        <v>143</v>
      </c>
      <c r="M80" s="58">
        <v>50</v>
      </c>
      <c r="N80" s="73"/>
      <c r="O80" s="70"/>
      <c r="P80" s="74"/>
      <c r="Q80" s="70"/>
      <c r="R80" s="70"/>
      <c r="S80" s="155"/>
      <c r="T80" s="107"/>
      <c r="U80" s="107"/>
      <c r="V80" s="107"/>
      <c r="W80" s="110"/>
      <c r="X80" s="110"/>
      <c r="Y80" s="110"/>
      <c r="Z80" s="110"/>
      <c r="AA80" s="110"/>
      <c r="AB80" s="107"/>
      <c r="AC80" s="107"/>
      <c r="AD80" s="110"/>
      <c r="AE80" s="107"/>
      <c r="AF80" s="107"/>
      <c r="AG80" s="107"/>
      <c r="AH80" s="173"/>
      <c r="AI80" s="174"/>
      <c r="AJ80" s="69"/>
      <c r="AK80" s="113"/>
      <c r="AL80" s="113"/>
      <c r="AM80" s="113"/>
    </row>
    <row r="81" spans="2:36" s="79" customFormat="1" ht="43.2" x14ac:dyDescent="0.3">
      <c r="B81" s="92" t="s">
        <v>232</v>
      </c>
      <c r="C81" s="175"/>
      <c r="D81" s="176"/>
      <c r="E81" s="95"/>
      <c r="F81" s="80"/>
      <c r="G81" s="81"/>
      <c r="H81" s="81"/>
      <c r="I81" s="81"/>
      <c r="J81" s="22" t="s">
        <v>144</v>
      </c>
      <c r="K81" s="72" t="s">
        <v>120</v>
      </c>
      <c r="L81" s="21" t="s">
        <v>145</v>
      </c>
      <c r="M81" s="58">
        <v>600</v>
      </c>
      <c r="N81" s="82"/>
      <c r="O81" s="80"/>
      <c r="P81" s="177"/>
      <c r="Q81" s="80"/>
      <c r="R81" s="80"/>
      <c r="S81" s="159"/>
      <c r="T81" s="178"/>
      <c r="U81" s="178"/>
      <c r="V81" s="178"/>
      <c r="W81" s="163"/>
      <c r="X81" s="163"/>
      <c r="Y81" s="163"/>
      <c r="Z81" s="163"/>
      <c r="AA81" s="163"/>
      <c r="AB81" s="178"/>
      <c r="AC81" s="178"/>
      <c r="AD81" s="163"/>
      <c r="AE81" s="178"/>
      <c r="AF81" s="178"/>
      <c r="AG81" s="178"/>
      <c r="AH81" s="179"/>
      <c r="AI81" s="180"/>
      <c r="AJ81" s="81"/>
    </row>
    <row r="83" spans="2:36" s="181" customFormat="1" x14ac:dyDescent="0.25"/>
    <row r="84" spans="2:36" x14ac:dyDescent="0.25">
      <c r="V84" s="181"/>
    </row>
    <row r="85" spans="2:36" x14ac:dyDescent="0.25">
      <c r="S85" s="182"/>
      <c r="T85" s="182"/>
      <c r="AB85" s="182"/>
    </row>
    <row r="86" spans="2:36" x14ac:dyDescent="0.25">
      <c r="S86" s="181"/>
      <c r="T86" s="181"/>
      <c r="U86" s="181"/>
      <c r="V86" s="181"/>
      <c r="W86" s="181"/>
      <c r="X86" s="181"/>
      <c r="Y86" s="181"/>
      <c r="Z86" s="181"/>
      <c r="AA86" s="181"/>
      <c r="AB86" s="181"/>
    </row>
  </sheetData>
  <mergeCells count="26">
    <mergeCell ref="B2:AI2"/>
    <mergeCell ref="B4:B5"/>
    <mergeCell ref="C4:C5"/>
    <mergeCell ref="T4:T5"/>
    <mergeCell ref="U4:U5"/>
    <mergeCell ref="I4:I5"/>
    <mergeCell ref="J4:M4"/>
    <mergeCell ref="N4:N5"/>
    <mergeCell ref="O4:O5"/>
    <mergeCell ref="P4:P5"/>
    <mergeCell ref="D4:D5"/>
    <mergeCell ref="E4:E5"/>
    <mergeCell ref="F4:F5"/>
    <mergeCell ref="G4:G5"/>
    <mergeCell ref="H4:H5"/>
    <mergeCell ref="AH4:AH5"/>
    <mergeCell ref="Q4:Q5"/>
    <mergeCell ref="R4:R5"/>
    <mergeCell ref="S4:S5"/>
    <mergeCell ref="AJ4:AJ5"/>
    <mergeCell ref="V4:AA4"/>
    <mergeCell ref="AB4:AB5"/>
    <mergeCell ref="AC4:AC5"/>
    <mergeCell ref="AD4:AF4"/>
    <mergeCell ref="AG4:AG5"/>
    <mergeCell ref="AI4:AI5"/>
  </mergeCells>
  <pageMargins left="0.25" right="0.25" top="0.75" bottom="0.75" header="0.3" footer="0.3"/>
  <pageSetup paperSize="8"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4"/>
  <sheetViews>
    <sheetView topLeftCell="Y1" workbookViewId="0">
      <selection activeCell="R6" sqref="R6"/>
    </sheetView>
  </sheetViews>
  <sheetFormatPr defaultRowHeight="14.4" x14ac:dyDescent="0.3"/>
  <cols>
    <col min="1" max="1" width="5" customWidth="1"/>
    <col min="2" max="2" width="21" customWidth="1"/>
    <col min="3" max="3" width="17.5546875" customWidth="1"/>
    <col min="4" max="5" width="13.5546875" customWidth="1"/>
    <col min="6" max="6" width="18.44140625" customWidth="1"/>
    <col min="7" max="7" width="50.44140625" customWidth="1"/>
    <col min="8" max="8" width="14.5546875" customWidth="1"/>
    <col min="9" max="9" width="13.5546875" customWidth="1"/>
    <col min="10" max="10" width="12.5546875" customWidth="1"/>
    <col min="11" max="14" width="10.5546875" customWidth="1"/>
    <col min="15" max="16" width="15.5546875" customWidth="1"/>
    <col min="17" max="17" width="18.5546875" customWidth="1"/>
    <col min="18" max="18" width="15.5546875" customWidth="1"/>
    <col min="19" max="21" width="14" customWidth="1"/>
    <col min="22" max="22" width="10" customWidth="1"/>
    <col min="23" max="23" width="11.44140625" customWidth="1"/>
    <col min="24" max="24" width="10" customWidth="1"/>
    <col min="25" max="25" width="11.5546875" customWidth="1"/>
    <col min="26" max="27" width="12.44140625" customWidth="1"/>
    <col min="28" max="29" width="11.44140625" customWidth="1"/>
    <col min="30" max="30" width="12.44140625" customWidth="1"/>
    <col min="31" max="33" width="11.44140625" customWidth="1"/>
    <col min="34" max="34" width="24.44140625" customWidth="1"/>
    <col min="35" max="35" width="19.44140625" customWidth="1"/>
    <col min="36" max="36" width="10.44140625" customWidth="1"/>
  </cols>
  <sheetData>
    <row r="1" spans="1:36" x14ac:dyDescent="0.3">
      <c r="A1" s="1"/>
      <c r="B1" s="268" t="s">
        <v>40</v>
      </c>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c r="AI1" s="268"/>
      <c r="AJ1" s="1"/>
    </row>
    <row r="2" spans="1:36"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85" customHeight="1" x14ac:dyDescent="0.3">
      <c r="A3" s="1"/>
      <c r="B3" s="296" t="s">
        <v>0</v>
      </c>
      <c r="C3" s="296" t="s">
        <v>1</v>
      </c>
      <c r="D3" s="296" t="s">
        <v>28</v>
      </c>
      <c r="E3" s="296" t="s">
        <v>29</v>
      </c>
      <c r="F3" s="296" t="s">
        <v>30</v>
      </c>
      <c r="G3" s="296" t="s">
        <v>3</v>
      </c>
      <c r="H3" s="296" t="s">
        <v>4</v>
      </c>
      <c r="I3" s="296" t="s">
        <v>5</v>
      </c>
      <c r="J3" s="297" t="s">
        <v>6</v>
      </c>
      <c r="K3" s="297"/>
      <c r="L3" s="297"/>
      <c r="M3" s="297"/>
      <c r="N3" s="255" t="s">
        <v>47</v>
      </c>
      <c r="O3" s="296" t="s">
        <v>31</v>
      </c>
      <c r="P3" s="302" t="s">
        <v>42</v>
      </c>
      <c r="Q3" s="302" t="s">
        <v>32</v>
      </c>
      <c r="R3" s="302" t="s">
        <v>37</v>
      </c>
      <c r="S3" s="302" t="s">
        <v>33</v>
      </c>
      <c r="T3" s="296" t="s">
        <v>55</v>
      </c>
      <c r="U3" s="296" t="s">
        <v>57</v>
      </c>
      <c r="V3" s="297" t="s">
        <v>59</v>
      </c>
      <c r="W3" s="297"/>
      <c r="X3" s="297"/>
      <c r="Y3" s="297"/>
      <c r="Z3" s="297"/>
      <c r="AA3" s="297"/>
      <c r="AB3" s="296" t="s">
        <v>69</v>
      </c>
      <c r="AC3" s="265" t="s">
        <v>75</v>
      </c>
      <c r="AD3" s="299" t="s">
        <v>77</v>
      </c>
      <c r="AE3" s="300"/>
      <c r="AF3" s="301"/>
      <c r="AG3" s="255" t="s">
        <v>27</v>
      </c>
      <c r="AH3" s="255" t="s">
        <v>36</v>
      </c>
      <c r="AI3" s="296" t="s">
        <v>34</v>
      </c>
      <c r="AJ3" s="255" t="s">
        <v>35</v>
      </c>
    </row>
    <row r="4" spans="1:36" ht="169.35" customHeight="1" x14ac:dyDescent="0.3">
      <c r="A4" s="1"/>
      <c r="B4" s="296"/>
      <c r="C4" s="296"/>
      <c r="D4" s="296"/>
      <c r="E4" s="296"/>
      <c r="F4" s="296"/>
      <c r="G4" s="296"/>
      <c r="H4" s="296"/>
      <c r="I4" s="296"/>
      <c r="J4" s="3" t="s">
        <v>7</v>
      </c>
      <c r="K4" s="3" t="s">
        <v>8</v>
      </c>
      <c r="L4" s="3" t="s">
        <v>9</v>
      </c>
      <c r="M4" s="11" t="s">
        <v>10</v>
      </c>
      <c r="N4" s="295"/>
      <c r="O4" s="296"/>
      <c r="P4" s="302"/>
      <c r="Q4" s="302"/>
      <c r="R4" s="302"/>
      <c r="S4" s="302"/>
      <c r="T4" s="296"/>
      <c r="U4" s="296"/>
      <c r="V4" s="3" t="s">
        <v>61</v>
      </c>
      <c r="W4" s="3" t="s">
        <v>62</v>
      </c>
      <c r="X4" s="3" t="s">
        <v>15</v>
      </c>
      <c r="Y4" s="3" t="s">
        <v>63</v>
      </c>
      <c r="Z4" s="3" t="s">
        <v>60</v>
      </c>
      <c r="AA4" s="3" t="s">
        <v>25</v>
      </c>
      <c r="AB4" s="296"/>
      <c r="AC4" s="298"/>
      <c r="AD4" s="3" t="s">
        <v>16</v>
      </c>
      <c r="AE4" s="3" t="s">
        <v>17</v>
      </c>
      <c r="AF4" s="3" t="s">
        <v>26</v>
      </c>
      <c r="AG4" s="295"/>
      <c r="AH4" s="295"/>
      <c r="AI4" s="296"/>
      <c r="AJ4" s="295"/>
    </row>
    <row r="5" spans="1:36" x14ac:dyDescent="0.3">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3">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3">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3">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3">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3">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3">
      <c r="A14" s="1"/>
      <c r="B14" s="253" t="s">
        <v>24</v>
      </c>
      <c r="C14" s="253"/>
      <c r="D14" s="253"/>
      <c r="E14" s="253"/>
      <c r="F14" s="253"/>
      <c r="G14" s="253"/>
      <c r="H14" s="253"/>
      <c r="I14" s="253"/>
      <c r="J14" s="253"/>
      <c r="K14" s="253"/>
      <c r="L14" s="253"/>
      <c r="M14" s="253"/>
      <c r="N14" s="253"/>
      <c r="O14" s="253"/>
      <c r="P14" s="253"/>
      <c r="Q14" s="253"/>
      <c r="R14" s="253"/>
      <c r="S14" s="253"/>
      <c r="T14" s="253"/>
      <c r="U14" s="253"/>
      <c r="V14" s="253"/>
      <c r="W14" s="253"/>
      <c r="X14" s="253"/>
      <c r="Y14" s="253"/>
      <c r="Z14" s="253"/>
      <c r="AA14" s="253"/>
      <c r="AB14" s="253"/>
      <c r="AC14" s="253"/>
      <c r="AD14" s="253"/>
      <c r="AE14" s="253"/>
      <c r="AF14" s="253"/>
      <c r="AG14" s="253"/>
      <c r="AH14" s="253"/>
      <c r="AI14" s="253"/>
      <c r="AJ14" s="253"/>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100-000000000000}">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14"/>
  <sheetViews>
    <sheetView workbookViewId="0"/>
  </sheetViews>
  <sheetFormatPr defaultRowHeight="14.4" x14ac:dyDescent="0.3"/>
  <cols>
    <col min="1" max="1" width="5" customWidth="1"/>
    <col min="2" max="2" width="21" customWidth="1"/>
    <col min="3" max="3" width="17.5546875" customWidth="1"/>
    <col min="4" max="5" width="13.5546875" customWidth="1"/>
    <col min="6" max="6" width="18.44140625" customWidth="1"/>
    <col min="7" max="7" width="50.44140625" customWidth="1"/>
    <col min="8" max="8" width="14.5546875" customWidth="1"/>
    <col min="9" max="9" width="13.5546875" customWidth="1"/>
    <col min="10" max="10" width="12.5546875" customWidth="1"/>
    <col min="11" max="14" width="10.5546875" customWidth="1"/>
    <col min="15" max="16" width="15.5546875" customWidth="1"/>
    <col min="17" max="17" width="18.5546875" customWidth="1"/>
    <col min="18" max="18" width="15.5546875" customWidth="1"/>
    <col min="19" max="21" width="14" customWidth="1"/>
    <col min="22" max="22" width="10" customWidth="1"/>
    <col min="23" max="23" width="11.44140625" customWidth="1"/>
    <col min="24" max="24" width="10" customWidth="1"/>
    <col min="25" max="25" width="11.5546875" customWidth="1"/>
    <col min="26" max="27" width="12.44140625" customWidth="1"/>
    <col min="28" max="29" width="11.44140625" customWidth="1"/>
    <col min="30" max="30" width="12.44140625" customWidth="1"/>
    <col min="31" max="33" width="11.44140625" customWidth="1"/>
    <col min="34" max="34" width="24.44140625" customWidth="1"/>
    <col min="35" max="35" width="19.44140625" customWidth="1"/>
    <col min="36" max="36" width="10.44140625" customWidth="1"/>
  </cols>
  <sheetData>
    <row r="1" spans="1:36" x14ac:dyDescent="0.3">
      <c r="A1" s="1"/>
      <c r="B1" s="268" t="s">
        <v>40</v>
      </c>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c r="AI1" s="268"/>
      <c r="AJ1" s="1"/>
    </row>
    <row r="2" spans="1:36"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85" customHeight="1" x14ac:dyDescent="0.3">
      <c r="A3" s="1"/>
      <c r="B3" s="296" t="s">
        <v>0</v>
      </c>
      <c r="C3" s="296" t="s">
        <v>1</v>
      </c>
      <c r="D3" s="296" t="s">
        <v>28</v>
      </c>
      <c r="E3" s="296" t="s">
        <v>29</v>
      </c>
      <c r="F3" s="296" t="s">
        <v>30</v>
      </c>
      <c r="G3" s="296" t="s">
        <v>3</v>
      </c>
      <c r="H3" s="296" t="s">
        <v>4</v>
      </c>
      <c r="I3" s="296" t="s">
        <v>5</v>
      </c>
      <c r="J3" s="297" t="s">
        <v>6</v>
      </c>
      <c r="K3" s="297"/>
      <c r="L3" s="297"/>
      <c r="M3" s="297"/>
      <c r="N3" s="255" t="s">
        <v>47</v>
      </c>
      <c r="O3" s="296" t="s">
        <v>31</v>
      </c>
      <c r="P3" s="302" t="s">
        <v>42</v>
      </c>
      <c r="Q3" s="302" t="s">
        <v>32</v>
      </c>
      <c r="R3" s="302" t="s">
        <v>37</v>
      </c>
      <c r="S3" s="302" t="s">
        <v>33</v>
      </c>
      <c r="T3" s="296" t="s">
        <v>55</v>
      </c>
      <c r="U3" s="296" t="s">
        <v>57</v>
      </c>
      <c r="V3" s="297" t="s">
        <v>59</v>
      </c>
      <c r="W3" s="297"/>
      <c r="X3" s="297"/>
      <c r="Y3" s="297"/>
      <c r="Z3" s="297"/>
      <c r="AA3" s="297"/>
      <c r="AB3" s="296" t="s">
        <v>69</v>
      </c>
      <c r="AC3" s="265" t="s">
        <v>75</v>
      </c>
      <c r="AD3" s="299" t="s">
        <v>77</v>
      </c>
      <c r="AE3" s="300"/>
      <c r="AF3" s="301"/>
      <c r="AG3" s="255" t="s">
        <v>27</v>
      </c>
      <c r="AH3" s="255" t="s">
        <v>36</v>
      </c>
      <c r="AI3" s="296" t="s">
        <v>34</v>
      </c>
      <c r="AJ3" s="255" t="s">
        <v>35</v>
      </c>
    </row>
    <row r="4" spans="1:36" ht="169.35" customHeight="1" x14ac:dyDescent="0.3">
      <c r="A4" s="1"/>
      <c r="B4" s="296"/>
      <c r="C4" s="296"/>
      <c r="D4" s="296"/>
      <c r="E4" s="296"/>
      <c r="F4" s="296"/>
      <c r="G4" s="296"/>
      <c r="H4" s="296"/>
      <c r="I4" s="296"/>
      <c r="J4" s="3" t="s">
        <v>7</v>
      </c>
      <c r="K4" s="3" t="s">
        <v>8</v>
      </c>
      <c r="L4" s="3" t="s">
        <v>9</v>
      </c>
      <c r="M4" s="11" t="s">
        <v>10</v>
      </c>
      <c r="N4" s="295"/>
      <c r="O4" s="296"/>
      <c r="P4" s="302"/>
      <c r="Q4" s="302"/>
      <c r="R4" s="302"/>
      <c r="S4" s="302"/>
      <c r="T4" s="296"/>
      <c r="U4" s="296"/>
      <c r="V4" s="3" t="s">
        <v>61</v>
      </c>
      <c r="W4" s="3" t="s">
        <v>62</v>
      </c>
      <c r="X4" s="3" t="s">
        <v>15</v>
      </c>
      <c r="Y4" s="3" t="s">
        <v>63</v>
      </c>
      <c r="Z4" s="3" t="s">
        <v>60</v>
      </c>
      <c r="AA4" s="3" t="s">
        <v>25</v>
      </c>
      <c r="AB4" s="296"/>
      <c r="AC4" s="298"/>
      <c r="AD4" s="3" t="s">
        <v>16</v>
      </c>
      <c r="AE4" s="3" t="s">
        <v>17</v>
      </c>
      <c r="AF4" s="3" t="s">
        <v>26</v>
      </c>
      <c r="AG4" s="295"/>
      <c r="AH4" s="295"/>
      <c r="AI4" s="296"/>
      <c r="AJ4" s="295"/>
    </row>
    <row r="5" spans="1:36" x14ac:dyDescent="0.3">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3">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3">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3">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3">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3">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3">
      <c r="A14" s="1"/>
      <c r="B14" s="253" t="s">
        <v>24</v>
      </c>
      <c r="C14" s="253"/>
      <c r="D14" s="253"/>
      <c r="E14" s="253"/>
      <c r="F14" s="253"/>
      <c r="G14" s="253"/>
      <c r="H14" s="253"/>
      <c r="I14" s="253"/>
      <c r="J14" s="253"/>
      <c r="K14" s="253"/>
      <c r="L14" s="253"/>
      <c r="M14" s="253"/>
      <c r="N14" s="253"/>
      <c r="O14" s="253"/>
      <c r="P14" s="253"/>
      <c r="Q14" s="253"/>
      <c r="R14" s="253"/>
      <c r="S14" s="253"/>
      <c r="T14" s="253"/>
      <c r="U14" s="253"/>
      <c r="V14" s="253"/>
      <c r="W14" s="253"/>
      <c r="X14" s="253"/>
      <c r="Y14" s="253"/>
      <c r="Z14" s="253"/>
      <c r="AA14" s="253"/>
      <c r="AB14" s="253"/>
      <c r="AC14" s="253"/>
      <c r="AD14" s="253"/>
      <c r="AE14" s="253"/>
      <c r="AF14" s="253"/>
      <c r="AG14" s="253"/>
      <c r="AH14" s="253"/>
      <c r="AI14" s="253"/>
      <c r="AJ14" s="253"/>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200-000000000000}">
      <formula1>#REF!</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14"/>
  <sheetViews>
    <sheetView workbookViewId="0"/>
  </sheetViews>
  <sheetFormatPr defaultRowHeight="14.4" x14ac:dyDescent="0.3"/>
  <cols>
    <col min="1" max="1" width="5" customWidth="1"/>
    <col min="2" max="2" width="21" customWidth="1"/>
    <col min="3" max="3" width="17.5546875" customWidth="1"/>
    <col min="4" max="5" width="13.5546875" customWidth="1"/>
    <col min="6" max="6" width="18.44140625" customWidth="1"/>
    <col min="7" max="7" width="50.44140625" customWidth="1"/>
    <col min="8" max="8" width="14.5546875" customWidth="1"/>
    <col min="9" max="9" width="13.5546875" customWidth="1"/>
    <col min="10" max="10" width="12.5546875" customWidth="1"/>
    <col min="11" max="14" width="10.5546875" customWidth="1"/>
    <col min="15" max="16" width="15.5546875" customWidth="1"/>
    <col min="17" max="17" width="18.5546875" customWidth="1"/>
    <col min="18" max="18" width="15.5546875" customWidth="1"/>
    <col min="19" max="21" width="14" customWidth="1"/>
    <col min="22" max="22" width="10" customWidth="1"/>
    <col min="23" max="23" width="11.44140625" customWidth="1"/>
    <col min="24" max="24" width="10" customWidth="1"/>
    <col min="25" max="25" width="11.5546875" customWidth="1"/>
    <col min="26" max="27" width="12.44140625" customWidth="1"/>
    <col min="28" max="29" width="11.44140625" customWidth="1"/>
    <col min="30" max="30" width="12.44140625" customWidth="1"/>
    <col min="31" max="33" width="11.44140625" customWidth="1"/>
    <col min="34" max="34" width="24.44140625" customWidth="1"/>
    <col min="35" max="35" width="19.44140625" customWidth="1"/>
    <col min="36" max="36" width="10.44140625" customWidth="1"/>
  </cols>
  <sheetData>
    <row r="1" spans="1:36" x14ac:dyDescent="0.3">
      <c r="A1" s="1"/>
      <c r="B1" s="268" t="s">
        <v>40</v>
      </c>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c r="AI1" s="268"/>
      <c r="AJ1" s="1"/>
    </row>
    <row r="2" spans="1:36"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85" customHeight="1" x14ac:dyDescent="0.3">
      <c r="A3" s="1"/>
      <c r="B3" s="296" t="s">
        <v>0</v>
      </c>
      <c r="C3" s="296" t="s">
        <v>1</v>
      </c>
      <c r="D3" s="296" t="s">
        <v>28</v>
      </c>
      <c r="E3" s="296" t="s">
        <v>29</v>
      </c>
      <c r="F3" s="296" t="s">
        <v>30</v>
      </c>
      <c r="G3" s="296" t="s">
        <v>3</v>
      </c>
      <c r="H3" s="296" t="s">
        <v>4</v>
      </c>
      <c r="I3" s="296" t="s">
        <v>5</v>
      </c>
      <c r="J3" s="297" t="s">
        <v>6</v>
      </c>
      <c r="K3" s="297"/>
      <c r="L3" s="297"/>
      <c r="M3" s="297"/>
      <c r="N3" s="255" t="s">
        <v>47</v>
      </c>
      <c r="O3" s="296" t="s">
        <v>31</v>
      </c>
      <c r="P3" s="302" t="s">
        <v>42</v>
      </c>
      <c r="Q3" s="302" t="s">
        <v>32</v>
      </c>
      <c r="R3" s="302" t="s">
        <v>37</v>
      </c>
      <c r="S3" s="302" t="s">
        <v>33</v>
      </c>
      <c r="T3" s="296" t="s">
        <v>55</v>
      </c>
      <c r="U3" s="296" t="s">
        <v>57</v>
      </c>
      <c r="V3" s="297" t="s">
        <v>59</v>
      </c>
      <c r="W3" s="297"/>
      <c r="X3" s="297"/>
      <c r="Y3" s="297"/>
      <c r="Z3" s="297"/>
      <c r="AA3" s="297"/>
      <c r="AB3" s="296" t="s">
        <v>69</v>
      </c>
      <c r="AC3" s="265" t="s">
        <v>75</v>
      </c>
      <c r="AD3" s="299" t="s">
        <v>77</v>
      </c>
      <c r="AE3" s="300"/>
      <c r="AF3" s="301"/>
      <c r="AG3" s="255" t="s">
        <v>27</v>
      </c>
      <c r="AH3" s="255" t="s">
        <v>36</v>
      </c>
      <c r="AI3" s="296" t="s">
        <v>34</v>
      </c>
      <c r="AJ3" s="255" t="s">
        <v>35</v>
      </c>
    </row>
    <row r="4" spans="1:36" ht="169.35" customHeight="1" x14ac:dyDescent="0.3">
      <c r="A4" s="1"/>
      <c r="B4" s="296"/>
      <c r="C4" s="296"/>
      <c r="D4" s="296"/>
      <c r="E4" s="296"/>
      <c r="F4" s="296"/>
      <c r="G4" s="296"/>
      <c r="H4" s="296"/>
      <c r="I4" s="296"/>
      <c r="J4" s="3" t="s">
        <v>7</v>
      </c>
      <c r="K4" s="3" t="s">
        <v>8</v>
      </c>
      <c r="L4" s="3" t="s">
        <v>9</v>
      </c>
      <c r="M4" s="11" t="s">
        <v>10</v>
      </c>
      <c r="N4" s="295"/>
      <c r="O4" s="296"/>
      <c r="P4" s="302"/>
      <c r="Q4" s="302"/>
      <c r="R4" s="302"/>
      <c r="S4" s="302"/>
      <c r="T4" s="296"/>
      <c r="U4" s="296"/>
      <c r="V4" s="3" t="s">
        <v>61</v>
      </c>
      <c r="W4" s="3" t="s">
        <v>62</v>
      </c>
      <c r="X4" s="3" t="s">
        <v>15</v>
      </c>
      <c r="Y4" s="3" t="s">
        <v>63</v>
      </c>
      <c r="Z4" s="3" t="s">
        <v>60</v>
      </c>
      <c r="AA4" s="3" t="s">
        <v>25</v>
      </c>
      <c r="AB4" s="296"/>
      <c r="AC4" s="298"/>
      <c r="AD4" s="3" t="s">
        <v>16</v>
      </c>
      <c r="AE4" s="3" t="s">
        <v>17</v>
      </c>
      <c r="AF4" s="3" t="s">
        <v>26</v>
      </c>
      <c r="AG4" s="295"/>
      <c r="AH4" s="295"/>
      <c r="AI4" s="296"/>
      <c r="AJ4" s="295"/>
    </row>
    <row r="5" spans="1:36" x14ac:dyDescent="0.3">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3">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3">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3">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3">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3">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3">
      <c r="A14" s="1"/>
      <c r="B14" s="253" t="s">
        <v>24</v>
      </c>
      <c r="C14" s="253"/>
      <c r="D14" s="253"/>
      <c r="E14" s="253"/>
      <c r="F14" s="253"/>
      <c r="G14" s="253"/>
      <c r="H14" s="253"/>
      <c r="I14" s="253"/>
      <c r="J14" s="253"/>
      <c r="K14" s="253"/>
      <c r="L14" s="253"/>
      <c r="M14" s="253"/>
      <c r="N14" s="253"/>
      <c r="O14" s="253"/>
      <c r="P14" s="253"/>
      <c r="Q14" s="253"/>
      <c r="R14" s="253"/>
      <c r="S14" s="253"/>
      <c r="T14" s="253"/>
      <c r="U14" s="253"/>
      <c r="V14" s="253"/>
      <c r="W14" s="253"/>
      <c r="X14" s="253"/>
      <c r="Y14" s="253"/>
      <c r="Z14" s="253"/>
      <c r="AA14" s="253"/>
      <c r="AB14" s="253"/>
      <c r="AC14" s="253"/>
      <c r="AD14" s="253"/>
      <c r="AE14" s="253"/>
      <c r="AF14" s="253"/>
      <c r="AG14" s="253"/>
      <c r="AH14" s="253"/>
      <c r="AI14" s="253"/>
      <c r="AJ14" s="253"/>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300-000000000000}">
      <formula1>#REF!</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80"/>
  <sheetViews>
    <sheetView tabSelected="1" topLeftCell="A66" zoomScale="70" zoomScaleNormal="70" workbookViewId="0">
      <selection activeCell="B68" sqref="B68:B69"/>
    </sheetView>
  </sheetViews>
  <sheetFormatPr defaultRowHeight="14.4" x14ac:dyDescent="0.3"/>
  <cols>
    <col min="1" max="1" width="5" customWidth="1"/>
    <col min="2" max="2" width="21" customWidth="1"/>
    <col min="3" max="3" width="22.44140625" customWidth="1"/>
    <col min="4" max="4" width="16.21875" customWidth="1"/>
    <col min="5" max="5" width="13.5546875" customWidth="1"/>
    <col min="6" max="6" width="20.77734375" customWidth="1"/>
    <col min="7" max="7" width="52.33203125" customWidth="1"/>
    <col min="8" max="8" width="14.5546875" customWidth="1"/>
    <col min="9" max="9" width="13.5546875" customWidth="1"/>
    <col min="10" max="10" width="30.44140625" customWidth="1"/>
    <col min="11" max="14" width="10.5546875" customWidth="1"/>
    <col min="15" max="16" width="15.5546875" customWidth="1"/>
    <col min="17" max="17" width="18.5546875" customWidth="1"/>
    <col min="18" max="18" width="15.5546875" customWidth="1"/>
    <col min="19" max="21" width="14" customWidth="1"/>
    <col min="22" max="23" width="11.44140625" customWidth="1"/>
    <col min="24" max="24" width="10" customWidth="1"/>
    <col min="25" max="25" width="11.5546875" customWidth="1"/>
    <col min="26" max="27" width="12.44140625" customWidth="1"/>
    <col min="28" max="29" width="11.44140625" customWidth="1"/>
    <col min="30" max="30" width="12.44140625" customWidth="1"/>
    <col min="31" max="33" width="11.44140625" customWidth="1"/>
    <col min="34" max="34" width="24.44140625" customWidth="1"/>
    <col min="35" max="35" width="19.44140625" customWidth="1"/>
    <col min="36" max="36" width="10.44140625" customWidth="1"/>
  </cols>
  <sheetData>
    <row r="1" spans="1:36" x14ac:dyDescent="0.3">
      <c r="A1" s="1"/>
      <c r="B1" s="268" t="s">
        <v>40</v>
      </c>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c r="AI1" s="268"/>
      <c r="AJ1" s="1"/>
    </row>
    <row r="2" spans="1:36" ht="15" thickBot="1"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26.1" customHeight="1" x14ac:dyDescent="0.3">
      <c r="A3" s="1"/>
      <c r="B3" s="269" t="s">
        <v>0</v>
      </c>
      <c r="C3" s="254" t="s">
        <v>1</v>
      </c>
      <c r="D3" s="254" t="s">
        <v>28</v>
      </c>
      <c r="E3" s="254" t="s">
        <v>29</v>
      </c>
      <c r="F3" s="254" t="s">
        <v>30</v>
      </c>
      <c r="G3" s="254" t="s">
        <v>3</v>
      </c>
      <c r="H3" s="254" t="s">
        <v>4</v>
      </c>
      <c r="I3" s="254" t="s">
        <v>5</v>
      </c>
      <c r="J3" s="256" t="s">
        <v>6</v>
      </c>
      <c r="K3" s="256"/>
      <c r="L3" s="256"/>
      <c r="M3" s="256"/>
      <c r="N3" s="262" t="s">
        <v>47</v>
      </c>
      <c r="O3" s="254" t="s">
        <v>31</v>
      </c>
      <c r="P3" s="264" t="s">
        <v>42</v>
      </c>
      <c r="Q3" s="264" t="s">
        <v>32</v>
      </c>
      <c r="R3" s="264" t="s">
        <v>37</v>
      </c>
      <c r="S3" s="264" t="s">
        <v>33</v>
      </c>
      <c r="T3" s="254" t="s">
        <v>55</v>
      </c>
      <c r="U3" s="254" t="s">
        <v>57</v>
      </c>
      <c r="V3" s="256" t="s">
        <v>59</v>
      </c>
      <c r="W3" s="256"/>
      <c r="X3" s="256"/>
      <c r="Y3" s="256"/>
      <c r="Z3" s="256"/>
      <c r="AA3" s="256"/>
      <c r="AB3" s="254" t="s">
        <v>69</v>
      </c>
      <c r="AC3" s="257" t="s">
        <v>75</v>
      </c>
      <c r="AD3" s="259" t="s">
        <v>77</v>
      </c>
      <c r="AE3" s="260"/>
      <c r="AF3" s="261"/>
      <c r="AG3" s="262" t="s">
        <v>27</v>
      </c>
      <c r="AH3" s="262" t="s">
        <v>36</v>
      </c>
      <c r="AI3" s="254" t="s">
        <v>34</v>
      </c>
      <c r="AJ3" s="251" t="s">
        <v>35</v>
      </c>
    </row>
    <row r="4" spans="1:36" ht="139.5" customHeight="1" thickBot="1" x14ac:dyDescent="0.35">
      <c r="A4" s="1"/>
      <c r="B4" s="270"/>
      <c r="C4" s="255"/>
      <c r="D4" s="255"/>
      <c r="E4" s="255"/>
      <c r="F4" s="255"/>
      <c r="G4" s="255"/>
      <c r="H4" s="255"/>
      <c r="I4" s="255"/>
      <c r="J4" s="187" t="s">
        <v>7</v>
      </c>
      <c r="K4" s="187" t="s">
        <v>8</v>
      </c>
      <c r="L4" s="187" t="s">
        <v>9</v>
      </c>
      <c r="M4" s="188" t="s">
        <v>10</v>
      </c>
      <c r="N4" s="263"/>
      <c r="O4" s="255"/>
      <c r="P4" s="265"/>
      <c r="Q4" s="265"/>
      <c r="R4" s="265"/>
      <c r="S4" s="265"/>
      <c r="T4" s="255"/>
      <c r="U4" s="255"/>
      <c r="V4" s="187" t="s">
        <v>61</v>
      </c>
      <c r="W4" s="187" t="s">
        <v>62</v>
      </c>
      <c r="X4" s="187" t="s">
        <v>15</v>
      </c>
      <c r="Y4" s="187" t="s">
        <v>63</v>
      </c>
      <c r="Z4" s="187" t="s">
        <v>60</v>
      </c>
      <c r="AA4" s="187" t="s">
        <v>25</v>
      </c>
      <c r="AB4" s="255"/>
      <c r="AC4" s="258"/>
      <c r="AD4" s="187" t="s">
        <v>16</v>
      </c>
      <c r="AE4" s="187" t="s">
        <v>17</v>
      </c>
      <c r="AF4" s="187" t="s">
        <v>26</v>
      </c>
      <c r="AG4" s="263"/>
      <c r="AH4" s="263"/>
      <c r="AI4" s="255"/>
      <c r="AJ4" s="252"/>
    </row>
    <row r="5" spans="1:36" ht="15" thickBot="1" x14ac:dyDescent="0.35">
      <c r="A5" s="1"/>
      <c r="B5" s="189">
        <v>1</v>
      </c>
      <c r="C5" s="190">
        <v>2</v>
      </c>
      <c r="D5" s="190">
        <v>3</v>
      </c>
      <c r="E5" s="190">
        <v>4</v>
      </c>
      <c r="F5" s="190">
        <v>5</v>
      </c>
      <c r="G5" s="190">
        <v>6</v>
      </c>
      <c r="H5" s="190">
        <v>7</v>
      </c>
      <c r="I5" s="190">
        <v>8</v>
      </c>
      <c r="J5" s="190">
        <v>9</v>
      </c>
      <c r="K5" s="190">
        <v>10</v>
      </c>
      <c r="L5" s="190">
        <v>11</v>
      </c>
      <c r="M5" s="190">
        <v>12</v>
      </c>
      <c r="N5" s="190">
        <v>13</v>
      </c>
      <c r="O5" s="190">
        <v>14</v>
      </c>
      <c r="P5" s="190">
        <v>15</v>
      </c>
      <c r="Q5" s="190">
        <v>16</v>
      </c>
      <c r="R5" s="190">
        <v>17</v>
      </c>
      <c r="S5" s="191">
        <v>18</v>
      </c>
      <c r="T5" s="190">
        <v>19</v>
      </c>
      <c r="U5" s="190">
        <v>20</v>
      </c>
      <c r="V5" s="190">
        <v>21</v>
      </c>
      <c r="W5" s="190">
        <v>22</v>
      </c>
      <c r="X5" s="190">
        <v>23</v>
      </c>
      <c r="Y5" s="190">
        <v>24</v>
      </c>
      <c r="Z5" s="190">
        <v>25</v>
      </c>
      <c r="AA5" s="190">
        <v>26</v>
      </c>
      <c r="AB5" s="190">
        <v>27</v>
      </c>
      <c r="AC5" s="190">
        <v>28</v>
      </c>
      <c r="AD5" s="190">
        <v>29</v>
      </c>
      <c r="AE5" s="190">
        <v>30</v>
      </c>
      <c r="AF5" s="190">
        <v>31</v>
      </c>
      <c r="AG5" s="190">
        <v>32</v>
      </c>
      <c r="AH5" s="190">
        <v>33</v>
      </c>
      <c r="AI5" s="190">
        <v>34</v>
      </c>
      <c r="AJ5" s="192">
        <v>35</v>
      </c>
    </row>
    <row r="6" spans="1:36" ht="43.05" customHeight="1" x14ac:dyDescent="0.3">
      <c r="A6" s="1"/>
      <c r="B6" s="205" t="s">
        <v>153</v>
      </c>
      <c r="C6" s="203" t="s">
        <v>154</v>
      </c>
      <c r="D6" s="203" t="s">
        <v>233</v>
      </c>
      <c r="E6" s="203" t="s">
        <v>155</v>
      </c>
      <c r="F6" s="203" t="s">
        <v>156</v>
      </c>
      <c r="G6" s="203" t="s">
        <v>166</v>
      </c>
      <c r="H6" s="203" t="s">
        <v>89</v>
      </c>
      <c r="I6" s="203" t="s">
        <v>89</v>
      </c>
      <c r="J6" s="183" t="s">
        <v>167</v>
      </c>
      <c r="K6" s="183" t="s">
        <v>168</v>
      </c>
      <c r="L6" s="183" t="s">
        <v>145</v>
      </c>
      <c r="M6" s="183">
        <v>38</v>
      </c>
      <c r="N6" s="203" t="s">
        <v>93</v>
      </c>
      <c r="O6" s="203" t="s">
        <v>128</v>
      </c>
      <c r="P6" s="271" t="s">
        <v>171</v>
      </c>
      <c r="Q6" s="271" t="s">
        <v>172</v>
      </c>
      <c r="R6" s="271" t="s">
        <v>97</v>
      </c>
      <c r="S6" s="271" t="s">
        <v>98</v>
      </c>
      <c r="T6" s="207">
        <f>U6</f>
        <v>682459.7</v>
      </c>
      <c r="U6" s="207">
        <f>SUM(V6:AA7)</f>
        <v>682459.7</v>
      </c>
      <c r="V6" s="207">
        <v>682459.7</v>
      </c>
      <c r="W6" s="207">
        <v>0</v>
      </c>
      <c r="X6" s="207">
        <v>0</v>
      </c>
      <c r="Y6" s="207">
        <v>0</v>
      </c>
      <c r="Z6" s="207">
        <v>0</v>
      </c>
      <c r="AA6" s="207">
        <v>0</v>
      </c>
      <c r="AB6" s="207">
        <v>120434.1</v>
      </c>
      <c r="AC6" s="271" t="s">
        <v>100</v>
      </c>
      <c r="AD6" s="274">
        <v>0</v>
      </c>
      <c r="AE6" s="274">
        <f>U6</f>
        <v>682459.7</v>
      </c>
      <c r="AF6" s="274">
        <v>0</v>
      </c>
      <c r="AG6" s="239"/>
      <c r="AH6" s="209" t="s">
        <v>313</v>
      </c>
      <c r="AI6" s="209" t="s">
        <v>314</v>
      </c>
      <c r="AJ6" s="243">
        <v>45174</v>
      </c>
    </row>
    <row r="7" spans="1:36" ht="52.5" customHeight="1" thickBot="1" x14ac:dyDescent="0.35">
      <c r="A7" s="1"/>
      <c r="B7" s="206"/>
      <c r="C7" s="204"/>
      <c r="D7" s="204"/>
      <c r="E7" s="204"/>
      <c r="F7" s="204"/>
      <c r="G7" s="204"/>
      <c r="H7" s="204"/>
      <c r="I7" s="204"/>
      <c r="J7" s="185" t="s">
        <v>169</v>
      </c>
      <c r="K7" s="185" t="s">
        <v>170</v>
      </c>
      <c r="L7" s="185" t="s">
        <v>139</v>
      </c>
      <c r="M7" s="185">
        <v>38</v>
      </c>
      <c r="N7" s="204"/>
      <c r="O7" s="204"/>
      <c r="P7" s="242"/>
      <c r="Q7" s="242"/>
      <c r="R7" s="242"/>
      <c r="S7" s="242"/>
      <c r="T7" s="204"/>
      <c r="U7" s="204"/>
      <c r="V7" s="204"/>
      <c r="W7" s="208"/>
      <c r="X7" s="208"/>
      <c r="Y7" s="208"/>
      <c r="Z7" s="208"/>
      <c r="AA7" s="208"/>
      <c r="AB7" s="204"/>
      <c r="AC7" s="242"/>
      <c r="AD7" s="247"/>
      <c r="AE7" s="276"/>
      <c r="AF7" s="247"/>
      <c r="AG7" s="249"/>
      <c r="AH7" s="210"/>
      <c r="AI7" s="210"/>
      <c r="AJ7" s="275"/>
    </row>
    <row r="8" spans="1:36" ht="40.049999999999997" customHeight="1" x14ac:dyDescent="0.3">
      <c r="A8" s="1"/>
      <c r="B8" s="205" t="s">
        <v>157</v>
      </c>
      <c r="C8" s="203" t="s">
        <v>158</v>
      </c>
      <c r="D8" s="203" t="s">
        <v>234</v>
      </c>
      <c r="E8" s="203" t="s">
        <v>155</v>
      </c>
      <c r="F8" s="203" t="s">
        <v>159</v>
      </c>
      <c r="G8" s="203" t="s">
        <v>166</v>
      </c>
      <c r="H8" s="203" t="s">
        <v>89</v>
      </c>
      <c r="I8" s="203" t="s">
        <v>89</v>
      </c>
      <c r="J8" s="183" t="s">
        <v>167</v>
      </c>
      <c r="K8" s="183" t="s">
        <v>168</v>
      </c>
      <c r="L8" s="183" t="s">
        <v>145</v>
      </c>
      <c r="M8" s="183">
        <v>44</v>
      </c>
      <c r="N8" s="203" t="s">
        <v>93</v>
      </c>
      <c r="O8" s="203" t="s">
        <v>113</v>
      </c>
      <c r="P8" s="271" t="s">
        <v>171</v>
      </c>
      <c r="Q8" s="271" t="s">
        <v>172</v>
      </c>
      <c r="R8" s="271" t="s">
        <v>97</v>
      </c>
      <c r="S8" s="271" t="s">
        <v>98</v>
      </c>
      <c r="T8" s="207">
        <f>U8+U10+U12</f>
        <v>4852722.82</v>
      </c>
      <c r="U8" s="207">
        <f>SUM(V8:AA9)</f>
        <v>1387489.93</v>
      </c>
      <c r="V8" s="207">
        <v>1387489.93</v>
      </c>
      <c r="W8" s="207">
        <v>0</v>
      </c>
      <c r="X8" s="207">
        <v>0</v>
      </c>
      <c r="Y8" s="207">
        <v>0</v>
      </c>
      <c r="Z8" s="207">
        <v>0</v>
      </c>
      <c r="AA8" s="207">
        <v>0</v>
      </c>
      <c r="AB8" s="207">
        <v>244851.16</v>
      </c>
      <c r="AC8" s="271" t="s">
        <v>100</v>
      </c>
      <c r="AD8" s="274">
        <v>0</v>
      </c>
      <c r="AE8" s="274">
        <f>U8</f>
        <v>1387489.93</v>
      </c>
      <c r="AF8" s="274">
        <v>0</v>
      </c>
      <c r="AG8" s="239"/>
      <c r="AH8" s="209" t="s">
        <v>314</v>
      </c>
      <c r="AI8" s="209" t="s">
        <v>315</v>
      </c>
      <c r="AJ8" s="243">
        <v>45209</v>
      </c>
    </row>
    <row r="9" spans="1:36" ht="45.6" customHeight="1" x14ac:dyDescent="0.3">
      <c r="A9" s="1"/>
      <c r="B9" s="228"/>
      <c r="C9" s="223"/>
      <c r="D9" s="223"/>
      <c r="E9" s="223"/>
      <c r="F9" s="273"/>
      <c r="G9" s="223"/>
      <c r="H9" s="273"/>
      <c r="I9" s="273"/>
      <c r="J9" s="184" t="s">
        <v>169</v>
      </c>
      <c r="K9" s="184" t="s">
        <v>170</v>
      </c>
      <c r="L9" s="184" t="s">
        <v>139</v>
      </c>
      <c r="M9" s="184">
        <v>44</v>
      </c>
      <c r="N9" s="273"/>
      <c r="O9" s="273"/>
      <c r="P9" s="277"/>
      <c r="Q9" s="277"/>
      <c r="R9" s="277"/>
      <c r="S9" s="277"/>
      <c r="T9" s="223"/>
      <c r="U9" s="223"/>
      <c r="V9" s="223"/>
      <c r="W9" s="211"/>
      <c r="X9" s="211"/>
      <c r="Y9" s="211"/>
      <c r="Z9" s="211"/>
      <c r="AA9" s="211"/>
      <c r="AB9" s="211"/>
      <c r="AC9" s="276"/>
      <c r="AD9" s="280"/>
      <c r="AE9" s="276"/>
      <c r="AF9" s="280"/>
      <c r="AG9" s="240"/>
      <c r="AH9" s="222"/>
      <c r="AI9" s="222"/>
      <c r="AJ9" s="244"/>
    </row>
    <row r="10" spans="1:36" ht="41.55" customHeight="1" x14ac:dyDescent="0.3">
      <c r="A10" s="1"/>
      <c r="B10" s="228"/>
      <c r="C10" s="223"/>
      <c r="D10" s="223"/>
      <c r="E10" s="223"/>
      <c r="F10" s="224" t="s">
        <v>160</v>
      </c>
      <c r="G10" s="223"/>
      <c r="H10" s="224" t="s">
        <v>89</v>
      </c>
      <c r="I10" s="224" t="s">
        <v>89</v>
      </c>
      <c r="J10" s="184" t="s">
        <v>167</v>
      </c>
      <c r="K10" s="184" t="s">
        <v>168</v>
      </c>
      <c r="L10" s="184" t="s">
        <v>145</v>
      </c>
      <c r="M10" s="184">
        <v>75</v>
      </c>
      <c r="N10" s="224" t="s">
        <v>93</v>
      </c>
      <c r="O10" s="224" t="s">
        <v>126</v>
      </c>
      <c r="P10" s="241" t="s">
        <v>171</v>
      </c>
      <c r="Q10" s="241" t="s">
        <v>172</v>
      </c>
      <c r="R10" s="241" t="s">
        <v>97</v>
      </c>
      <c r="S10" s="241" t="s">
        <v>98</v>
      </c>
      <c r="T10" s="223"/>
      <c r="U10" s="245">
        <f>SUM(V10:AA11)</f>
        <v>818031.58</v>
      </c>
      <c r="V10" s="245">
        <v>818031.58</v>
      </c>
      <c r="W10" s="245">
        <v>0</v>
      </c>
      <c r="X10" s="245">
        <v>0</v>
      </c>
      <c r="Y10" s="245">
        <v>0</v>
      </c>
      <c r="Z10" s="245">
        <v>0</v>
      </c>
      <c r="AA10" s="246">
        <v>0</v>
      </c>
      <c r="AB10" s="245">
        <v>144358.51999999999</v>
      </c>
      <c r="AC10" s="241" t="s">
        <v>100</v>
      </c>
      <c r="AD10" s="246">
        <v>0</v>
      </c>
      <c r="AE10" s="246">
        <f>U10</f>
        <v>818031.58</v>
      </c>
      <c r="AF10" s="246">
        <v>0</v>
      </c>
      <c r="AG10" s="248"/>
      <c r="AH10" s="222"/>
      <c r="AI10" s="222"/>
      <c r="AJ10" s="244"/>
    </row>
    <row r="11" spans="1:36" ht="53.1" customHeight="1" x14ac:dyDescent="0.3">
      <c r="A11" s="1"/>
      <c r="B11" s="228"/>
      <c r="C11" s="223"/>
      <c r="D11" s="223"/>
      <c r="E11" s="223"/>
      <c r="F11" s="273"/>
      <c r="G11" s="223"/>
      <c r="H11" s="273"/>
      <c r="I11" s="273"/>
      <c r="J11" s="184" t="s">
        <v>169</v>
      </c>
      <c r="K11" s="184" t="s">
        <v>170</v>
      </c>
      <c r="L11" s="184" t="s">
        <v>139</v>
      </c>
      <c r="M11" s="184">
        <v>75</v>
      </c>
      <c r="N11" s="273"/>
      <c r="O11" s="273"/>
      <c r="P11" s="277"/>
      <c r="Q11" s="277"/>
      <c r="R11" s="277"/>
      <c r="S11" s="277"/>
      <c r="T11" s="223"/>
      <c r="U11" s="273"/>
      <c r="V11" s="278"/>
      <c r="W11" s="278"/>
      <c r="X11" s="278"/>
      <c r="Y11" s="278"/>
      <c r="Z11" s="278"/>
      <c r="AA11" s="279"/>
      <c r="AB11" s="278"/>
      <c r="AC11" s="277"/>
      <c r="AD11" s="279"/>
      <c r="AE11" s="277"/>
      <c r="AF11" s="279"/>
      <c r="AG11" s="240"/>
      <c r="AH11" s="222"/>
      <c r="AI11" s="222"/>
      <c r="AJ11" s="244"/>
    </row>
    <row r="12" spans="1:36" ht="38.549999999999997" customHeight="1" x14ac:dyDescent="0.3">
      <c r="A12" s="1"/>
      <c r="B12" s="228"/>
      <c r="C12" s="223"/>
      <c r="D12" s="223"/>
      <c r="E12" s="223"/>
      <c r="F12" s="224" t="s">
        <v>161</v>
      </c>
      <c r="G12" s="223"/>
      <c r="H12" s="224" t="s">
        <v>89</v>
      </c>
      <c r="I12" s="224" t="s">
        <v>89</v>
      </c>
      <c r="J12" s="184" t="s">
        <v>167</v>
      </c>
      <c r="K12" s="184" t="s">
        <v>168</v>
      </c>
      <c r="L12" s="184" t="s">
        <v>145</v>
      </c>
      <c r="M12" s="184">
        <v>65</v>
      </c>
      <c r="N12" s="224" t="s">
        <v>93</v>
      </c>
      <c r="O12" s="224" t="s">
        <v>127</v>
      </c>
      <c r="P12" s="241" t="s">
        <v>171</v>
      </c>
      <c r="Q12" s="241" t="s">
        <v>172</v>
      </c>
      <c r="R12" s="241" t="s">
        <v>97</v>
      </c>
      <c r="S12" s="241" t="s">
        <v>98</v>
      </c>
      <c r="T12" s="223"/>
      <c r="U12" s="245">
        <f>SUM(V12:AA13)</f>
        <v>2647201.31</v>
      </c>
      <c r="V12" s="245">
        <v>2647201.31</v>
      </c>
      <c r="W12" s="245">
        <v>0</v>
      </c>
      <c r="X12" s="245">
        <v>0</v>
      </c>
      <c r="Y12" s="245">
        <v>0</v>
      </c>
      <c r="Z12" s="245">
        <v>0</v>
      </c>
      <c r="AA12" s="246">
        <v>0</v>
      </c>
      <c r="AB12" s="245">
        <v>467153.17</v>
      </c>
      <c r="AC12" s="241" t="s">
        <v>100</v>
      </c>
      <c r="AD12" s="246">
        <v>0</v>
      </c>
      <c r="AE12" s="246">
        <f>U12</f>
        <v>2647201.31</v>
      </c>
      <c r="AF12" s="246">
        <v>0</v>
      </c>
      <c r="AG12" s="248"/>
      <c r="AH12" s="222"/>
      <c r="AI12" s="222"/>
      <c r="AJ12" s="244"/>
    </row>
    <row r="13" spans="1:36" ht="47.55" customHeight="1" thickBot="1" x14ac:dyDescent="0.35">
      <c r="A13" s="1"/>
      <c r="B13" s="206"/>
      <c r="C13" s="204"/>
      <c r="D13" s="204"/>
      <c r="E13" s="204"/>
      <c r="F13" s="204"/>
      <c r="G13" s="204"/>
      <c r="H13" s="204"/>
      <c r="I13" s="204"/>
      <c r="J13" s="185" t="s">
        <v>169</v>
      </c>
      <c r="K13" s="185" t="s">
        <v>170</v>
      </c>
      <c r="L13" s="185" t="s">
        <v>139</v>
      </c>
      <c r="M13" s="185">
        <v>65</v>
      </c>
      <c r="N13" s="204"/>
      <c r="O13" s="204"/>
      <c r="P13" s="242"/>
      <c r="Q13" s="242"/>
      <c r="R13" s="242"/>
      <c r="S13" s="242"/>
      <c r="T13" s="204"/>
      <c r="U13" s="204"/>
      <c r="V13" s="208"/>
      <c r="W13" s="208"/>
      <c r="X13" s="208"/>
      <c r="Y13" s="208"/>
      <c r="Z13" s="208"/>
      <c r="AA13" s="247"/>
      <c r="AB13" s="208"/>
      <c r="AC13" s="242"/>
      <c r="AD13" s="247"/>
      <c r="AE13" s="242"/>
      <c r="AF13" s="247"/>
      <c r="AG13" s="249"/>
      <c r="AH13" s="210"/>
      <c r="AI13" s="210"/>
      <c r="AJ13" s="275"/>
    </row>
    <row r="14" spans="1:36" ht="38.1" customHeight="1" x14ac:dyDescent="0.3">
      <c r="A14" s="1"/>
      <c r="B14" s="228" t="s">
        <v>162</v>
      </c>
      <c r="C14" s="223" t="s">
        <v>163</v>
      </c>
      <c r="D14" s="223" t="s">
        <v>234</v>
      </c>
      <c r="E14" s="223" t="s">
        <v>155</v>
      </c>
      <c r="F14" s="235" t="s">
        <v>289</v>
      </c>
      <c r="G14" s="223" t="s">
        <v>166</v>
      </c>
      <c r="H14" s="235" t="s">
        <v>89</v>
      </c>
      <c r="I14" s="235" t="s">
        <v>89</v>
      </c>
      <c r="J14" s="197" t="s">
        <v>167</v>
      </c>
      <c r="K14" s="197" t="s">
        <v>168</v>
      </c>
      <c r="L14" s="197" t="s">
        <v>145</v>
      </c>
      <c r="M14" s="196">
        <v>42</v>
      </c>
      <c r="N14" s="235" t="s">
        <v>93</v>
      </c>
      <c r="O14" s="235" t="s">
        <v>133</v>
      </c>
      <c r="P14" s="235" t="s">
        <v>171</v>
      </c>
      <c r="Q14" s="235" t="s">
        <v>172</v>
      </c>
      <c r="R14" s="235" t="s">
        <v>97</v>
      </c>
      <c r="S14" s="235" t="s">
        <v>98</v>
      </c>
      <c r="T14" s="207">
        <f>U14+U16</f>
        <v>2913800.1399999997</v>
      </c>
      <c r="U14" s="237">
        <f>SUM(V14:AA15)</f>
        <v>1103112.23</v>
      </c>
      <c r="V14" s="237">
        <v>1103112.23</v>
      </c>
      <c r="W14" s="237">
        <v>0</v>
      </c>
      <c r="X14" s="237">
        <v>0</v>
      </c>
      <c r="Y14" s="237">
        <v>0</v>
      </c>
      <c r="Z14" s="237">
        <v>0</v>
      </c>
      <c r="AA14" s="237">
        <v>0</v>
      </c>
      <c r="AB14" s="237">
        <v>194666.86</v>
      </c>
      <c r="AC14" s="235" t="s">
        <v>100</v>
      </c>
      <c r="AD14" s="237">
        <v>0</v>
      </c>
      <c r="AE14" s="237">
        <f>U14</f>
        <v>1103112.23</v>
      </c>
      <c r="AF14" s="237">
        <v>0</v>
      </c>
      <c r="AG14" s="239"/>
      <c r="AH14" s="209" t="s">
        <v>249</v>
      </c>
      <c r="AI14" s="209" t="s">
        <v>255</v>
      </c>
      <c r="AJ14" s="243">
        <v>45483</v>
      </c>
    </row>
    <row r="15" spans="1:36" ht="47.1" customHeight="1" x14ac:dyDescent="0.3">
      <c r="A15" s="1"/>
      <c r="B15" s="228"/>
      <c r="C15" s="223"/>
      <c r="D15" s="223"/>
      <c r="E15" s="223"/>
      <c r="F15" s="236"/>
      <c r="G15" s="223"/>
      <c r="H15" s="236"/>
      <c r="I15" s="236"/>
      <c r="J15" s="197" t="s">
        <v>169</v>
      </c>
      <c r="K15" s="197" t="s">
        <v>170</v>
      </c>
      <c r="L15" s="197" t="s">
        <v>139</v>
      </c>
      <c r="M15" s="197">
        <v>42</v>
      </c>
      <c r="N15" s="236"/>
      <c r="O15" s="236"/>
      <c r="P15" s="236"/>
      <c r="Q15" s="236"/>
      <c r="R15" s="236"/>
      <c r="S15" s="236"/>
      <c r="T15" s="223"/>
      <c r="U15" s="250"/>
      <c r="V15" s="238"/>
      <c r="W15" s="238"/>
      <c r="X15" s="238"/>
      <c r="Y15" s="238"/>
      <c r="Z15" s="238"/>
      <c r="AA15" s="238"/>
      <c r="AB15" s="238"/>
      <c r="AC15" s="236"/>
      <c r="AD15" s="238"/>
      <c r="AE15" s="238"/>
      <c r="AF15" s="238"/>
      <c r="AG15" s="240"/>
      <c r="AH15" s="222"/>
      <c r="AI15" s="222"/>
      <c r="AJ15" s="244"/>
    </row>
    <row r="16" spans="1:36" ht="36" customHeight="1" x14ac:dyDescent="0.3">
      <c r="A16" s="1"/>
      <c r="B16" s="228"/>
      <c r="C16" s="223"/>
      <c r="D16" s="223"/>
      <c r="E16" s="223"/>
      <c r="F16" s="266" t="s">
        <v>165</v>
      </c>
      <c r="G16" s="223"/>
      <c r="H16" s="223" t="s">
        <v>89</v>
      </c>
      <c r="I16" s="223" t="s">
        <v>89</v>
      </c>
      <c r="J16" s="186" t="s">
        <v>167</v>
      </c>
      <c r="K16" s="186" t="s">
        <v>168</v>
      </c>
      <c r="L16" s="186" t="s">
        <v>145</v>
      </c>
      <c r="M16" s="193">
        <v>47</v>
      </c>
      <c r="N16" s="224" t="s">
        <v>93</v>
      </c>
      <c r="O16" s="224" t="s">
        <v>94</v>
      </c>
      <c r="P16" s="241" t="s">
        <v>171</v>
      </c>
      <c r="Q16" s="241" t="s">
        <v>172</v>
      </c>
      <c r="R16" s="241" t="s">
        <v>97</v>
      </c>
      <c r="S16" s="241" t="s">
        <v>98</v>
      </c>
      <c r="T16" s="223"/>
      <c r="U16" s="245">
        <f>SUM(V16:AA17)</f>
        <v>1810687.91</v>
      </c>
      <c r="V16" s="245">
        <v>1810687.91</v>
      </c>
      <c r="W16" s="245">
        <v>0</v>
      </c>
      <c r="X16" s="245">
        <v>0</v>
      </c>
      <c r="Y16" s="245">
        <v>0</v>
      </c>
      <c r="Z16" s="245">
        <v>0</v>
      </c>
      <c r="AA16" s="246">
        <v>0</v>
      </c>
      <c r="AB16" s="245">
        <v>319533.15999999997</v>
      </c>
      <c r="AC16" s="241" t="s">
        <v>100</v>
      </c>
      <c r="AD16" s="246">
        <v>0</v>
      </c>
      <c r="AE16" s="246">
        <f>U16</f>
        <v>1810687.91</v>
      </c>
      <c r="AF16" s="246">
        <v>0</v>
      </c>
      <c r="AG16" s="248"/>
      <c r="AH16" s="222"/>
      <c r="AI16" s="222"/>
      <c r="AJ16" s="244"/>
    </row>
    <row r="17" spans="1:36" ht="53.1" customHeight="1" thickBot="1" x14ac:dyDescent="0.35">
      <c r="A17" s="1"/>
      <c r="B17" s="206"/>
      <c r="C17" s="204"/>
      <c r="D17" s="204"/>
      <c r="E17" s="204"/>
      <c r="F17" s="267"/>
      <c r="G17" s="272"/>
      <c r="H17" s="204"/>
      <c r="I17" s="204"/>
      <c r="J17" s="185" t="s">
        <v>169</v>
      </c>
      <c r="K17" s="185" t="s">
        <v>170</v>
      </c>
      <c r="L17" s="185" t="s">
        <v>139</v>
      </c>
      <c r="M17" s="185">
        <v>47</v>
      </c>
      <c r="N17" s="204"/>
      <c r="O17" s="204"/>
      <c r="P17" s="242"/>
      <c r="Q17" s="242"/>
      <c r="R17" s="242"/>
      <c r="S17" s="242"/>
      <c r="T17" s="204"/>
      <c r="U17" s="208"/>
      <c r="V17" s="208"/>
      <c r="W17" s="208"/>
      <c r="X17" s="208"/>
      <c r="Y17" s="208"/>
      <c r="Z17" s="208"/>
      <c r="AA17" s="247"/>
      <c r="AB17" s="208"/>
      <c r="AC17" s="242"/>
      <c r="AD17" s="247"/>
      <c r="AE17" s="242"/>
      <c r="AF17" s="247"/>
      <c r="AG17" s="249"/>
      <c r="AH17" s="210"/>
      <c r="AI17" s="210"/>
      <c r="AJ17" s="244"/>
    </row>
    <row r="18" spans="1:36" ht="48.45" customHeight="1" x14ac:dyDescent="0.3">
      <c r="A18" s="1"/>
      <c r="B18" s="205" t="s">
        <v>173</v>
      </c>
      <c r="C18" s="203" t="s">
        <v>174</v>
      </c>
      <c r="D18" s="203" t="s">
        <v>235</v>
      </c>
      <c r="E18" s="203" t="s">
        <v>155</v>
      </c>
      <c r="F18" s="203" t="s">
        <v>175</v>
      </c>
      <c r="G18" s="203" t="s">
        <v>166</v>
      </c>
      <c r="H18" s="203" t="s">
        <v>89</v>
      </c>
      <c r="I18" s="203" t="s">
        <v>89</v>
      </c>
      <c r="J18" s="183" t="s">
        <v>177</v>
      </c>
      <c r="K18" s="183" t="s">
        <v>178</v>
      </c>
      <c r="L18" s="183" t="s">
        <v>179</v>
      </c>
      <c r="M18" s="183">
        <v>10</v>
      </c>
      <c r="N18" s="203" t="s">
        <v>93</v>
      </c>
      <c r="O18" s="203" t="s">
        <v>113</v>
      </c>
      <c r="P18" s="203" t="s">
        <v>171</v>
      </c>
      <c r="Q18" s="203" t="s">
        <v>172</v>
      </c>
      <c r="R18" s="203" t="s">
        <v>97</v>
      </c>
      <c r="S18" s="203" t="s">
        <v>98</v>
      </c>
      <c r="T18" s="207">
        <f>U18+U20</f>
        <v>793025.96</v>
      </c>
      <c r="U18" s="207">
        <f>SUM(V18:AA19)</f>
        <v>632102.5</v>
      </c>
      <c r="V18" s="207">
        <v>632102.5</v>
      </c>
      <c r="W18" s="207">
        <v>0</v>
      </c>
      <c r="X18" s="207">
        <v>0</v>
      </c>
      <c r="Y18" s="207">
        <v>0</v>
      </c>
      <c r="Z18" s="207">
        <v>0</v>
      </c>
      <c r="AA18" s="207">
        <v>0</v>
      </c>
      <c r="AB18" s="207">
        <v>111547.5</v>
      </c>
      <c r="AC18" s="203" t="s">
        <v>100</v>
      </c>
      <c r="AD18" s="207">
        <v>0</v>
      </c>
      <c r="AE18" s="207">
        <f>U18</f>
        <v>632102.5</v>
      </c>
      <c r="AF18" s="207">
        <v>0</v>
      </c>
      <c r="AG18" s="203"/>
      <c r="AH18" s="209" t="s">
        <v>314</v>
      </c>
      <c r="AI18" s="209" t="s">
        <v>315</v>
      </c>
      <c r="AJ18" s="281">
        <v>45229</v>
      </c>
    </row>
    <row r="19" spans="1:36" ht="59.55" customHeight="1" x14ac:dyDescent="0.3">
      <c r="A19" s="1"/>
      <c r="B19" s="228"/>
      <c r="C19" s="223"/>
      <c r="D19" s="223"/>
      <c r="E19" s="223"/>
      <c r="F19" s="273"/>
      <c r="G19" s="223"/>
      <c r="H19" s="273"/>
      <c r="I19" s="273"/>
      <c r="J19" s="184" t="s">
        <v>180</v>
      </c>
      <c r="K19" s="184" t="s">
        <v>181</v>
      </c>
      <c r="L19" s="184" t="s">
        <v>182</v>
      </c>
      <c r="M19" s="186">
        <v>10</v>
      </c>
      <c r="N19" s="273"/>
      <c r="O19" s="273"/>
      <c r="P19" s="273"/>
      <c r="Q19" s="273"/>
      <c r="R19" s="273"/>
      <c r="S19" s="273"/>
      <c r="T19" s="223"/>
      <c r="U19" s="278"/>
      <c r="V19" s="278"/>
      <c r="W19" s="278"/>
      <c r="X19" s="278"/>
      <c r="Y19" s="278"/>
      <c r="Z19" s="278"/>
      <c r="AA19" s="278"/>
      <c r="AB19" s="278"/>
      <c r="AC19" s="273"/>
      <c r="AD19" s="278"/>
      <c r="AE19" s="273"/>
      <c r="AF19" s="278"/>
      <c r="AG19" s="273"/>
      <c r="AH19" s="222"/>
      <c r="AI19" s="222"/>
      <c r="AJ19" s="252"/>
    </row>
    <row r="20" spans="1:36" ht="49.95" customHeight="1" x14ac:dyDescent="0.3">
      <c r="A20" s="1"/>
      <c r="B20" s="228"/>
      <c r="C20" s="223"/>
      <c r="D20" s="223"/>
      <c r="E20" s="223"/>
      <c r="F20" s="224" t="s">
        <v>176</v>
      </c>
      <c r="G20" s="223"/>
      <c r="H20" s="224" t="s">
        <v>89</v>
      </c>
      <c r="I20" s="224" t="s">
        <v>89</v>
      </c>
      <c r="J20" s="186" t="s">
        <v>177</v>
      </c>
      <c r="K20" s="186" t="s">
        <v>178</v>
      </c>
      <c r="L20" s="186" t="s">
        <v>179</v>
      </c>
      <c r="M20" s="186">
        <v>20</v>
      </c>
      <c r="N20" s="224" t="s">
        <v>93</v>
      </c>
      <c r="O20" s="224" t="s">
        <v>113</v>
      </c>
      <c r="P20" s="224" t="s">
        <v>171</v>
      </c>
      <c r="Q20" s="224" t="s">
        <v>172</v>
      </c>
      <c r="R20" s="224" t="s">
        <v>97</v>
      </c>
      <c r="S20" s="224" t="s">
        <v>98</v>
      </c>
      <c r="T20" s="223"/>
      <c r="U20" s="211">
        <f>SUM(V20:AA21)</f>
        <v>160923.46</v>
      </c>
      <c r="V20" s="245">
        <v>160923.46</v>
      </c>
      <c r="W20" s="245">
        <v>0</v>
      </c>
      <c r="X20" s="245">
        <v>0</v>
      </c>
      <c r="Y20" s="245">
        <v>0</v>
      </c>
      <c r="Z20" s="245">
        <v>0</v>
      </c>
      <c r="AA20" s="245">
        <v>0</v>
      </c>
      <c r="AB20" s="245">
        <v>28398.26</v>
      </c>
      <c r="AC20" s="224" t="s">
        <v>100</v>
      </c>
      <c r="AD20" s="245">
        <v>0</v>
      </c>
      <c r="AE20" s="245">
        <f>U20</f>
        <v>160923.46</v>
      </c>
      <c r="AF20" s="245">
        <v>0</v>
      </c>
      <c r="AG20" s="224"/>
      <c r="AH20" s="222"/>
      <c r="AI20" s="222"/>
      <c r="AJ20" s="252"/>
    </row>
    <row r="21" spans="1:36" ht="63.45" customHeight="1" thickBot="1" x14ac:dyDescent="0.35">
      <c r="A21" s="1"/>
      <c r="B21" s="206"/>
      <c r="C21" s="204"/>
      <c r="D21" s="204"/>
      <c r="E21" s="204"/>
      <c r="F21" s="204"/>
      <c r="G21" s="204"/>
      <c r="H21" s="204"/>
      <c r="I21" s="204"/>
      <c r="J21" s="194" t="s">
        <v>180</v>
      </c>
      <c r="K21" s="194" t="s">
        <v>181</v>
      </c>
      <c r="L21" s="194" t="s">
        <v>182</v>
      </c>
      <c r="M21" s="185">
        <v>20</v>
      </c>
      <c r="N21" s="204"/>
      <c r="O21" s="204"/>
      <c r="P21" s="204"/>
      <c r="Q21" s="204"/>
      <c r="R21" s="204"/>
      <c r="S21" s="204"/>
      <c r="T21" s="204"/>
      <c r="U21" s="208"/>
      <c r="V21" s="208"/>
      <c r="W21" s="208"/>
      <c r="X21" s="208"/>
      <c r="Y21" s="208"/>
      <c r="Z21" s="208"/>
      <c r="AA21" s="208"/>
      <c r="AB21" s="208"/>
      <c r="AC21" s="204"/>
      <c r="AD21" s="208"/>
      <c r="AE21" s="208"/>
      <c r="AF21" s="208"/>
      <c r="AG21" s="204"/>
      <c r="AH21" s="210"/>
      <c r="AI21" s="210"/>
      <c r="AJ21" s="282"/>
    </row>
    <row r="22" spans="1:36" ht="53.55" customHeight="1" x14ac:dyDescent="0.3">
      <c r="A22" s="1"/>
      <c r="B22" s="205" t="s">
        <v>183</v>
      </c>
      <c r="C22" s="203" t="s">
        <v>184</v>
      </c>
      <c r="D22" s="203" t="s">
        <v>235</v>
      </c>
      <c r="E22" s="203" t="s">
        <v>155</v>
      </c>
      <c r="F22" s="203" t="s">
        <v>185</v>
      </c>
      <c r="G22" s="203" t="s">
        <v>166</v>
      </c>
      <c r="H22" s="203" t="s">
        <v>89</v>
      </c>
      <c r="I22" s="203" t="s">
        <v>89</v>
      </c>
      <c r="J22" s="186" t="s">
        <v>177</v>
      </c>
      <c r="K22" s="186" t="s">
        <v>178</v>
      </c>
      <c r="L22" s="186" t="s">
        <v>179</v>
      </c>
      <c r="M22" s="183">
        <v>46</v>
      </c>
      <c r="N22" s="203" t="s">
        <v>93</v>
      </c>
      <c r="O22" s="203" t="s">
        <v>126</v>
      </c>
      <c r="P22" s="203" t="s">
        <v>171</v>
      </c>
      <c r="Q22" s="203" t="s">
        <v>172</v>
      </c>
      <c r="R22" s="203" t="s">
        <v>97</v>
      </c>
      <c r="S22" s="203" t="s">
        <v>98</v>
      </c>
      <c r="T22" s="207">
        <f>U22</f>
        <v>1794094.25</v>
      </c>
      <c r="U22" s="207">
        <f>SUM(V22:AA23)</f>
        <v>1794094.25</v>
      </c>
      <c r="V22" s="207">
        <v>1794094.25</v>
      </c>
      <c r="W22" s="207">
        <v>0</v>
      </c>
      <c r="X22" s="207">
        <v>0</v>
      </c>
      <c r="Y22" s="207">
        <v>0</v>
      </c>
      <c r="Z22" s="207">
        <v>0</v>
      </c>
      <c r="AA22" s="207">
        <v>0</v>
      </c>
      <c r="AB22" s="207">
        <v>316604.87</v>
      </c>
      <c r="AC22" s="203" t="s">
        <v>100</v>
      </c>
      <c r="AD22" s="207">
        <v>0</v>
      </c>
      <c r="AE22" s="207">
        <f>U22</f>
        <v>1794094.25</v>
      </c>
      <c r="AF22" s="207">
        <v>0</v>
      </c>
      <c r="AG22" s="203"/>
      <c r="AH22" s="209" t="s">
        <v>316</v>
      </c>
      <c r="AI22" s="209" t="s">
        <v>317</v>
      </c>
      <c r="AJ22" s="281">
        <v>45301</v>
      </c>
    </row>
    <row r="23" spans="1:36" ht="55.95" customHeight="1" thickBot="1" x14ac:dyDescent="0.35">
      <c r="A23" s="1"/>
      <c r="B23" s="206"/>
      <c r="C23" s="204"/>
      <c r="D23" s="204"/>
      <c r="E23" s="204"/>
      <c r="F23" s="204"/>
      <c r="G23" s="204"/>
      <c r="H23" s="204"/>
      <c r="I23" s="204"/>
      <c r="J23" s="194" t="s">
        <v>180</v>
      </c>
      <c r="K23" s="194" t="s">
        <v>181</v>
      </c>
      <c r="L23" s="194" t="s">
        <v>182</v>
      </c>
      <c r="M23" s="185">
        <v>38</v>
      </c>
      <c r="N23" s="204"/>
      <c r="O23" s="204"/>
      <c r="P23" s="204"/>
      <c r="Q23" s="204"/>
      <c r="R23" s="204"/>
      <c r="S23" s="204"/>
      <c r="T23" s="208"/>
      <c r="U23" s="208"/>
      <c r="V23" s="208"/>
      <c r="W23" s="208"/>
      <c r="X23" s="208"/>
      <c r="Y23" s="208"/>
      <c r="Z23" s="208"/>
      <c r="AA23" s="208"/>
      <c r="AB23" s="208"/>
      <c r="AC23" s="204"/>
      <c r="AD23" s="208"/>
      <c r="AE23" s="208"/>
      <c r="AF23" s="208"/>
      <c r="AG23" s="204"/>
      <c r="AH23" s="210"/>
      <c r="AI23" s="210"/>
      <c r="AJ23" s="282"/>
    </row>
    <row r="24" spans="1:36" ht="48.45" customHeight="1" x14ac:dyDescent="0.3">
      <c r="A24" s="1"/>
      <c r="B24" s="205" t="s">
        <v>186</v>
      </c>
      <c r="C24" s="203" t="s">
        <v>187</v>
      </c>
      <c r="D24" s="203" t="s">
        <v>235</v>
      </c>
      <c r="E24" s="203" t="s">
        <v>155</v>
      </c>
      <c r="F24" s="203" t="s">
        <v>188</v>
      </c>
      <c r="G24" s="203" t="s">
        <v>166</v>
      </c>
      <c r="H24" s="203" t="s">
        <v>89</v>
      </c>
      <c r="I24" s="203" t="s">
        <v>89</v>
      </c>
      <c r="J24" s="183" t="s">
        <v>177</v>
      </c>
      <c r="K24" s="183" t="s">
        <v>178</v>
      </c>
      <c r="L24" s="183" t="s">
        <v>179</v>
      </c>
      <c r="M24" s="183">
        <v>34</v>
      </c>
      <c r="N24" s="203" t="s">
        <v>93</v>
      </c>
      <c r="O24" s="203" t="s">
        <v>94</v>
      </c>
      <c r="P24" s="203" t="s">
        <v>171</v>
      </c>
      <c r="Q24" s="203" t="s">
        <v>172</v>
      </c>
      <c r="R24" s="203" t="s">
        <v>97</v>
      </c>
      <c r="S24" s="203" t="s">
        <v>98</v>
      </c>
      <c r="T24" s="207">
        <f>U24+U26+U28</f>
        <v>4469289.95</v>
      </c>
      <c r="U24" s="207">
        <f>SUM(V24:AA25)</f>
        <v>1461013.88</v>
      </c>
      <c r="V24" s="207">
        <v>1461013.88</v>
      </c>
      <c r="W24" s="207">
        <v>0</v>
      </c>
      <c r="X24" s="207">
        <v>0</v>
      </c>
      <c r="Y24" s="207">
        <v>0</v>
      </c>
      <c r="Z24" s="207">
        <v>0</v>
      </c>
      <c r="AA24" s="207">
        <v>0</v>
      </c>
      <c r="AB24" s="207">
        <v>257825.98</v>
      </c>
      <c r="AC24" s="203" t="s">
        <v>100</v>
      </c>
      <c r="AD24" s="207">
        <v>0</v>
      </c>
      <c r="AE24" s="207">
        <f>U24</f>
        <v>1461013.88</v>
      </c>
      <c r="AF24" s="207">
        <v>0</v>
      </c>
      <c r="AG24" s="203"/>
      <c r="AH24" s="209" t="s">
        <v>317</v>
      </c>
      <c r="AI24" s="209" t="s">
        <v>318</v>
      </c>
      <c r="AJ24" s="281">
        <v>45365</v>
      </c>
    </row>
    <row r="25" spans="1:36" ht="57" customHeight="1" x14ac:dyDescent="0.3">
      <c r="A25" s="1"/>
      <c r="B25" s="228"/>
      <c r="C25" s="223"/>
      <c r="D25" s="223"/>
      <c r="E25" s="223"/>
      <c r="F25" s="273"/>
      <c r="G25" s="223"/>
      <c r="H25" s="273"/>
      <c r="I25" s="273"/>
      <c r="J25" s="184" t="s">
        <v>180</v>
      </c>
      <c r="K25" s="184" t="s">
        <v>181</v>
      </c>
      <c r="L25" s="184" t="s">
        <v>182</v>
      </c>
      <c r="M25" s="186">
        <v>24</v>
      </c>
      <c r="N25" s="273"/>
      <c r="O25" s="273"/>
      <c r="P25" s="273"/>
      <c r="Q25" s="273"/>
      <c r="R25" s="273"/>
      <c r="S25" s="273"/>
      <c r="T25" s="223"/>
      <c r="U25" s="278"/>
      <c r="V25" s="278"/>
      <c r="W25" s="278"/>
      <c r="X25" s="278"/>
      <c r="Y25" s="278"/>
      <c r="Z25" s="278"/>
      <c r="AA25" s="278"/>
      <c r="AB25" s="278"/>
      <c r="AC25" s="273"/>
      <c r="AD25" s="278"/>
      <c r="AE25" s="278"/>
      <c r="AF25" s="278"/>
      <c r="AG25" s="273"/>
      <c r="AH25" s="222"/>
      <c r="AI25" s="222"/>
      <c r="AJ25" s="252"/>
    </row>
    <row r="26" spans="1:36" ht="47.55" customHeight="1" x14ac:dyDescent="0.3">
      <c r="A26" s="1"/>
      <c r="B26" s="228"/>
      <c r="C26" s="223"/>
      <c r="D26" s="223"/>
      <c r="E26" s="223"/>
      <c r="F26" s="224" t="s">
        <v>189</v>
      </c>
      <c r="G26" s="223"/>
      <c r="H26" s="224" t="s">
        <v>89</v>
      </c>
      <c r="I26" s="224" t="s">
        <v>89</v>
      </c>
      <c r="J26" s="184" t="s">
        <v>177</v>
      </c>
      <c r="K26" s="184" t="s">
        <v>178</v>
      </c>
      <c r="L26" s="184" t="s">
        <v>179</v>
      </c>
      <c r="M26" s="186">
        <v>10</v>
      </c>
      <c r="N26" s="224" t="s">
        <v>93</v>
      </c>
      <c r="O26" s="224" t="s">
        <v>113</v>
      </c>
      <c r="P26" s="224" t="s">
        <v>171</v>
      </c>
      <c r="Q26" s="224" t="s">
        <v>172</v>
      </c>
      <c r="R26" s="224" t="s">
        <v>97</v>
      </c>
      <c r="S26" s="224" t="s">
        <v>98</v>
      </c>
      <c r="T26" s="223"/>
      <c r="U26" s="245">
        <f>SUM(V26:AA27)</f>
        <v>758058.1</v>
      </c>
      <c r="V26" s="245">
        <v>758058.1</v>
      </c>
      <c r="W26" s="245">
        <v>0</v>
      </c>
      <c r="X26" s="245">
        <v>0</v>
      </c>
      <c r="Y26" s="245">
        <v>0</v>
      </c>
      <c r="Z26" s="245">
        <v>0</v>
      </c>
      <c r="AA26" s="245">
        <v>0</v>
      </c>
      <c r="AB26" s="245">
        <v>133774.96</v>
      </c>
      <c r="AC26" s="224" t="s">
        <v>100</v>
      </c>
      <c r="AD26" s="245">
        <v>0</v>
      </c>
      <c r="AE26" s="245">
        <f>U26</f>
        <v>758058.1</v>
      </c>
      <c r="AF26" s="245">
        <v>0</v>
      </c>
      <c r="AG26" s="224"/>
      <c r="AH26" s="222"/>
      <c r="AI26" s="222"/>
      <c r="AJ26" s="252"/>
    </row>
    <row r="27" spans="1:36" ht="52.5" customHeight="1" x14ac:dyDescent="0.3">
      <c r="A27" s="1"/>
      <c r="B27" s="228"/>
      <c r="C27" s="223"/>
      <c r="D27" s="223"/>
      <c r="E27" s="223"/>
      <c r="F27" s="273"/>
      <c r="G27" s="223"/>
      <c r="H27" s="273"/>
      <c r="I27" s="273"/>
      <c r="J27" s="184" t="s">
        <v>180</v>
      </c>
      <c r="K27" s="184" t="s">
        <v>181</v>
      </c>
      <c r="L27" s="184" t="s">
        <v>182</v>
      </c>
      <c r="M27" s="186">
        <v>10</v>
      </c>
      <c r="N27" s="273"/>
      <c r="O27" s="273"/>
      <c r="P27" s="273"/>
      <c r="Q27" s="273"/>
      <c r="R27" s="273"/>
      <c r="S27" s="273"/>
      <c r="T27" s="223"/>
      <c r="U27" s="278"/>
      <c r="V27" s="278"/>
      <c r="W27" s="278"/>
      <c r="X27" s="278"/>
      <c r="Y27" s="278"/>
      <c r="Z27" s="278"/>
      <c r="AA27" s="278"/>
      <c r="AB27" s="278"/>
      <c r="AC27" s="273"/>
      <c r="AD27" s="278"/>
      <c r="AE27" s="278"/>
      <c r="AF27" s="278"/>
      <c r="AG27" s="273"/>
      <c r="AH27" s="222"/>
      <c r="AI27" s="222"/>
      <c r="AJ27" s="252"/>
    </row>
    <row r="28" spans="1:36" ht="52.05" customHeight="1" x14ac:dyDescent="0.3">
      <c r="A28" s="1"/>
      <c r="B28" s="228"/>
      <c r="C28" s="223"/>
      <c r="D28" s="223"/>
      <c r="E28" s="223"/>
      <c r="F28" s="224" t="s">
        <v>190</v>
      </c>
      <c r="G28" s="223"/>
      <c r="H28" s="224" t="s">
        <v>89</v>
      </c>
      <c r="I28" s="224" t="s">
        <v>89</v>
      </c>
      <c r="J28" s="184" t="s">
        <v>177</v>
      </c>
      <c r="K28" s="184" t="s">
        <v>178</v>
      </c>
      <c r="L28" s="184" t="s">
        <v>179</v>
      </c>
      <c r="M28" s="186">
        <v>41</v>
      </c>
      <c r="N28" s="224" t="s">
        <v>93</v>
      </c>
      <c r="O28" s="224" t="s">
        <v>127</v>
      </c>
      <c r="P28" s="224" t="s">
        <v>171</v>
      </c>
      <c r="Q28" s="224" t="s">
        <v>172</v>
      </c>
      <c r="R28" s="224" t="s">
        <v>97</v>
      </c>
      <c r="S28" s="224" t="s">
        <v>98</v>
      </c>
      <c r="T28" s="223"/>
      <c r="U28" s="245">
        <f>SUM(V28:AA29)</f>
        <v>2250217.9700000002</v>
      </c>
      <c r="V28" s="245">
        <v>2250217.9700000002</v>
      </c>
      <c r="W28" s="245">
        <v>0</v>
      </c>
      <c r="X28" s="245">
        <v>0</v>
      </c>
      <c r="Y28" s="245">
        <v>0</v>
      </c>
      <c r="Z28" s="245">
        <v>0</v>
      </c>
      <c r="AA28" s="245">
        <v>0</v>
      </c>
      <c r="AB28" s="245">
        <v>397097.3</v>
      </c>
      <c r="AC28" s="224" t="s">
        <v>100</v>
      </c>
      <c r="AD28" s="245">
        <v>0</v>
      </c>
      <c r="AE28" s="245">
        <f>U28</f>
        <v>2250217.9700000002</v>
      </c>
      <c r="AF28" s="245">
        <v>0</v>
      </c>
      <c r="AG28" s="224"/>
      <c r="AH28" s="222"/>
      <c r="AI28" s="222"/>
      <c r="AJ28" s="252"/>
    </row>
    <row r="29" spans="1:36" ht="55.5" customHeight="1" thickBot="1" x14ac:dyDescent="0.35">
      <c r="A29" s="1"/>
      <c r="B29" s="206"/>
      <c r="C29" s="204"/>
      <c r="D29" s="204"/>
      <c r="E29" s="204"/>
      <c r="F29" s="204"/>
      <c r="G29" s="204"/>
      <c r="H29" s="204"/>
      <c r="I29" s="204"/>
      <c r="J29" s="185" t="s">
        <v>180</v>
      </c>
      <c r="K29" s="185" t="s">
        <v>181</v>
      </c>
      <c r="L29" s="185" t="s">
        <v>182</v>
      </c>
      <c r="M29" s="194">
        <v>26</v>
      </c>
      <c r="N29" s="204"/>
      <c r="O29" s="204"/>
      <c r="P29" s="204"/>
      <c r="Q29" s="204"/>
      <c r="R29" s="204"/>
      <c r="S29" s="204"/>
      <c r="T29" s="204"/>
      <c r="U29" s="208"/>
      <c r="V29" s="208"/>
      <c r="W29" s="208"/>
      <c r="X29" s="208"/>
      <c r="Y29" s="208"/>
      <c r="Z29" s="208"/>
      <c r="AA29" s="208"/>
      <c r="AB29" s="208"/>
      <c r="AC29" s="204"/>
      <c r="AD29" s="208"/>
      <c r="AE29" s="208"/>
      <c r="AF29" s="208"/>
      <c r="AG29" s="204"/>
      <c r="AH29" s="210"/>
      <c r="AI29" s="210"/>
      <c r="AJ29" s="282"/>
    </row>
    <row r="30" spans="1:36" ht="52.5" customHeight="1" x14ac:dyDescent="0.3">
      <c r="A30" s="1"/>
      <c r="B30" s="205" t="s">
        <v>191</v>
      </c>
      <c r="C30" s="203" t="s">
        <v>194</v>
      </c>
      <c r="D30" s="203" t="s">
        <v>235</v>
      </c>
      <c r="E30" s="203" t="s">
        <v>155</v>
      </c>
      <c r="F30" s="203" t="s">
        <v>197</v>
      </c>
      <c r="G30" s="203" t="s">
        <v>166</v>
      </c>
      <c r="H30" s="203" t="s">
        <v>89</v>
      </c>
      <c r="I30" s="203" t="s">
        <v>89</v>
      </c>
      <c r="J30" s="184" t="s">
        <v>177</v>
      </c>
      <c r="K30" s="184" t="s">
        <v>178</v>
      </c>
      <c r="L30" s="184" t="s">
        <v>179</v>
      </c>
      <c r="M30" s="183">
        <v>42</v>
      </c>
      <c r="N30" s="203" t="s">
        <v>93</v>
      </c>
      <c r="O30" s="203" t="s">
        <v>128</v>
      </c>
      <c r="P30" s="203" t="s">
        <v>171</v>
      </c>
      <c r="Q30" s="203" t="s">
        <v>172</v>
      </c>
      <c r="R30" s="203" t="s">
        <v>97</v>
      </c>
      <c r="S30" s="203" t="s">
        <v>98</v>
      </c>
      <c r="T30" s="207">
        <f>U30</f>
        <v>870295.79</v>
      </c>
      <c r="U30" s="207">
        <f>SUM(V30:AA31)</f>
        <v>870295.79</v>
      </c>
      <c r="V30" s="207">
        <v>870295.79</v>
      </c>
      <c r="W30" s="207">
        <v>0</v>
      </c>
      <c r="X30" s="207">
        <v>0</v>
      </c>
      <c r="Y30" s="207">
        <v>0</v>
      </c>
      <c r="Z30" s="207">
        <v>0</v>
      </c>
      <c r="AA30" s="207">
        <v>0</v>
      </c>
      <c r="AB30" s="207">
        <v>153581.60999999999</v>
      </c>
      <c r="AC30" s="203" t="s">
        <v>100</v>
      </c>
      <c r="AD30" s="207">
        <v>0</v>
      </c>
      <c r="AE30" s="207">
        <f>U30</f>
        <v>870295.79</v>
      </c>
      <c r="AF30" s="207">
        <v>0</v>
      </c>
      <c r="AG30" s="203"/>
      <c r="AH30" s="209" t="s">
        <v>318</v>
      </c>
      <c r="AI30" s="209" t="s">
        <v>255</v>
      </c>
      <c r="AJ30" s="281">
        <v>45457</v>
      </c>
    </row>
    <row r="31" spans="1:36" ht="66" customHeight="1" thickBot="1" x14ac:dyDescent="0.35">
      <c r="A31" s="1"/>
      <c r="B31" s="206"/>
      <c r="C31" s="204"/>
      <c r="D31" s="204"/>
      <c r="E31" s="204"/>
      <c r="F31" s="204"/>
      <c r="G31" s="204"/>
      <c r="H31" s="204"/>
      <c r="I31" s="204"/>
      <c r="J31" s="185" t="s">
        <v>180</v>
      </c>
      <c r="K31" s="185" t="s">
        <v>181</v>
      </c>
      <c r="L31" s="185" t="s">
        <v>182</v>
      </c>
      <c r="M31" s="194">
        <v>33</v>
      </c>
      <c r="N31" s="204"/>
      <c r="O31" s="204"/>
      <c r="P31" s="204"/>
      <c r="Q31" s="204"/>
      <c r="R31" s="204"/>
      <c r="S31" s="204"/>
      <c r="T31" s="204"/>
      <c r="U31" s="208"/>
      <c r="V31" s="208"/>
      <c r="W31" s="208"/>
      <c r="X31" s="208"/>
      <c r="Y31" s="208"/>
      <c r="Z31" s="208"/>
      <c r="AA31" s="208"/>
      <c r="AB31" s="208"/>
      <c r="AC31" s="204"/>
      <c r="AD31" s="208"/>
      <c r="AE31" s="208"/>
      <c r="AF31" s="208"/>
      <c r="AG31" s="204"/>
      <c r="AH31" s="210"/>
      <c r="AI31" s="210"/>
      <c r="AJ31" s="282"/>
    </row>
    <row r="32" spans="1:36" ht="59.55" customHeight="1" x14ac:dyDescent="0.3">
      <c r="A32" s="1"/>
      <c r="B32" s="205" t="s">
        <v>192</v>
      </c>
      <c r="C32" s="203" t="s">
        <v>195</v>
      </c>
      <c r="D32" s="203" t="s">
        <v>235</v>
      </c>
      <c r="E32" s="203" t="s">
        <v>155</v>
      </c>
      <c r="F32" s="203" t="s">
        <v>155</v>
      </c>
      <c r="G32" s="203" t="s">
        <v>166</v>
      </c>
      <c r="H32" s="203" t="s">
        <v>89</v>
      </c>
      <c r="I32" s="203" t="s">
        <v>89</v>
      </c>
      <c r="J32" s="184" t="s">
        <v>177</v>
      </c>
      <c r="K32" s="184" t="s">
        <v>178</v>
      </c>
      <c r="L32" s="184" t="s">
        <v>179</v>
      </c>
      <c r="M32" s="183">
        <v>38</v>
      </c>
      <c r="N32" s="203" t="s">
        <v>93</v>
      </c>
      <c r="O32" s="203" t="s">
        <v>133</v>
      </c>
      <c r="P32" s="203" t="s">
        <v>171</v>
      </c>
      <c r="Q32" s="203" t="s">
        <v>172</v>
      </c>
      <c r="R32" s="203" t="s">
        <v>97</v>
      </c>
      <c r="S32" s="203" t="s">
        <v>98</v>
      </c>
      <c r="T32" s="207">
        <f>U32</f>
        <v>2327858.16</v>
      </c>
      <c r="U32" s="207">
        <f>SUM(V32:AA33)</f>
        <v>2327858.16</v>
      </c>
      <c r="V32" s="207">
        <v>2327858.16</v>
      </c>
      <c r="W32" s="207">
        <v>0</v>
      </c>
      <c r="X32" s="207">
        <v>0</v>
      </c>
      <c r="Y32" s="207">
        <v>0</v>
      </c>
      <c r="Z32" s="207">
        <v>0</v>
      </c>
      <c r="AA32" s="207">
        <v>0</v>
      </c>
      <c r="AB32" s="207">
        <v>410798.5</v>
      </c>
      <c r="AC32" s="203" t="s">
        <v>100</v>
      </c>
      <c r="AD32" s="207">
        <v>0</v>
      </c>
      <c r="AE32" s="207">
        <f>U32</f>
        <v>2327858.16</v>
      </c>
      <c r="AF32" s="207">
        <v>0</v>
      </c>
      <c r="AG32" s="203"/>
      <c r="AH32" s="209" t="s">
        <v>287</v>
      </c>
      <c r="AI32" s="209" t="s">
        <v>319</v>
      </c>
      <c r="AJ32" s="198">
        <v>45667</v>
      </c>
    </row>
    <row r="33" spans="1:36" ht="59.55" customHeight="1" thickBot="1" x14ac:dyDescent="0.35">
      <c r="A33" s="1"/>
      <c r="B33" s="206"/>
      <c r="C33" s="204"/>
      <c r="D33" s="204"/>
      <c r="E33" s="204"/>
      <c r="F33" s="204"/>
      <c r="G33" s="204"/>
      <c r="H33" s="204"/>
      <c r="I33" s="204"/>
      <c r="J33" s="185" t="s">
        <v>180</v>
      </c>
      <c r="K33" s="185" t="s">
        <v>181</v>
      </c>
      <c r="L33" s="185" t="s">
        <v>182</v>
      </c>
      <c r="M33" s="185">
        <v>38</v>
      </c>
      <c r="N33" s="204"/>
      <c r="O33" s="204"/>
      <c r="P33" s="204"/>
      <c r="Q33" s="204"/>
      <c r="R33" s="204"/>
      <c r="S33" s="204"/>
      <c r="T33" s="204"/>
      <c r="U33" s="208"/>
      <c r="V33" s="208"/>
      <c r="W33" s="208"/>
      <c r="X33" s="208"/>
      <c r="Y33" s="208"/>
      <c r="Z33" s="208"/>
      <c r="AA33" s="208"/>
      <c r="AB33" s="208"/>
      <c r="AC33" s="204"/>
      <c r="AD33" s="208"/>
      <c r="AE33" s="208"/>
      <c r="AF33" s="208"/>
      <c r="AG33" s="204"/>
      <c r="AH33" s="210"/>
      <c r="AI33" s="210"/>
      <c r="AJ33" s="199"/>
    </row>
    <row r="34" spans="1:36" ht="52.95" customHeight="1" x14ac:dyDescent="0.3">
      <c r="A34" s="1"/>
      <c r="B34" s="205" t="s">
        <v>193</v>
      </c>
      <c r="C34" s="203" t="s">
        <v>196</v>
      </c>
      <c r="D34" s="203" t="s">
        <v>235</v>
      </c>
      <c r="E34" s="203" t="s">
        <v>155</v>
      </c>
      <c r="F34" s="203" t="s">
        <v>198</v>
      </c>
      <c r="G34" s="203" t="s">
        <v>166</v>
      </c>
      <c r="H34" s="203" t="s">
        <v>89</v>
      </c>
      <c r="I34" s="203" t="s">
        <v>89</v>
      </c>
      <c r="J34" s="184" t="s">
        <v>177</v>
      </c>
      <c r="K34" s="184" t="s">
        <v>178</v>
      </c>
      <c r="L34" s="184" t="s">
        <v>179</v>
      </c>
      <c r="M34" s="186">
        <v>35</v>
      </c>
      <c r="N34" s="203" t="s">
        <v>93</v>
      </c>
      <c r="O34" s="203" t="s">
        <v>128</v>
      </c>
      <c r="P34" s="203" t="s">
        <v>171</v>
      </c>
      <c r="Q34" s="203" t="s">
        <v>172</v>
      </c>
      <c r="R34" s="203" t="s">
        <v>97</v>
      </c>
      <c r="S34" s="203" t="s">
        <v>98</v>
      </c>
      <c r="T34" s="207">
        <f>U34</f>
        <v>1012276.86</v>
      </c>
      <c r="U34" s="207">
        <f>SUM(V34:AA35)</f>
        <v>1012276.86</v>
      </c>
      <c r="V34" s="207">
        <v>1012276.86</v>
      </c>
      <c r="W34" s="207">
        <v>0</v>
      </c>
      <c r="X34" s="207">
        <v>0</v>
      </c>
      <c r="Y34" s="207">
        <v>0</v>
      </c>
      <c r="Z34" s="207">
        <v>0</v>
      </c>
      <c r="AA34" s="207">
        <v>0</v>
      </c>
      <c r="AB34" s="207">
        <v>178637.1</v>
      </c>
      <c r="AC34" s="203" t="s">
        <v>100</v>
      </c>
      <c r="AD34" s="207">
        <v>0</v>
      </c>
      <c r="AE34" s="207">
        <f>U34</f>
        <v>1012276.86</v>
      </c>
      <c r="AF34" s="207">
        <v>0</v>
      </c>
      <c r="AG34" s="203"/>
      <c r="AH34" s="209" t="s">
        <v>321</v>
      </c>
      <c r="AI34" s="209" t="s">
        <v>320</v>
      </c>
      <c r="AJ34" s="198">
        <v>45838</v>
      </c>
    </row>
    <row r="35" spans="1:36" ht="64.5" customHeight="1" thickBot="1" x14ac:dyDescent="0.35">
      <c r="A35" s="1"/>
      <c r="B35" s="228"/>
      <c r="C35" s="223"/>
      <c r="D35" s="223"/>
      <c r="E35" s="223"/>
      <c r="F35" s="223"/>
      <c r="G35" s="223"/>
      <c r="H35" s="223"/>
      <c r="I35" s="223"/>
      <c r="J35" s="195" t="s">
        <v>180</v>
      </c>
      <c r="K35" s="195" t="s">
        <v>181</v>
      </c>
      <c r="L35" s="195" t="s">
        <v>182</v>
      </c>
      <c r="M35" s="195">
        <v>25</v>
      </c>
      <c r="N35" s="223"/>
      <c r="O35" s="223"/>
      <c r="P35" s="223"/>
      <c r="Q35" s="223"/>
      <c r="R35" s="223"/>
      <c r="S35" s="223"/>
      <c r="T35" s="223"/>
      <c r="U35" s="211"/>
      <c r="V35" s="211"/>
      <c r="W35" s="211"/>
      <c r="X35" s="211"/>
      <c r="Y35" s="211"/>
      <c r="Z35" s="211"/>
      <c r="AA35" s="211"/>
      <c r="AB35" s="211"/>
      <c r="AC35" s="223"/>
      <c r="AD35" s="211"/>
      <c r="AE35" s="211"/>
      <c r="AF35" s="211"/>
      <c r="AG35" s="223"/>
      <c r="AH35" s="222"/>
      <c r="AI35" s="222"/>
      <c r="AJ35" s="221"/>
    </row>
    <row r="36" spans="1:36" ht="55.05" customHeight="1" x14ac:dyDescent="0.3">
      <c r="A36" s="1"/>
      <c r="B36" s="226" t="s">
        <v>236</v>
      </c>
      <c r="C36" s="216" t="s">
        <v>237</v>
      </c>
      <c r="D36" s="216" t="s">
        <v>238</v>
      </c>
      <c r="E36" s="216" t="s">
        <v>155</v>
      </c>
      <c r="F36" s="216" t="s">
        <v>239</v>
      </c>
      <c r="G36" s="216" t="s">
        <v>166</v>
      </c>
      <c r="H36" s="216" t="s">
        <v>89</v>
      </c>
      <c r="I36" s="216" t="s">
        <v>89</v>
      </c>
      <c r="J36" s="183" t="s">
        <v>240</v>
      </c>
      <c r="K36" s="183" t="s">
        <v>241</v>
      </c>
      <c r="L36" s="183" t="s">
        <v>179</v>
      </c>
      <c r="M36" s="183">
        <v>15</v>
      </c>
      <c r="N36" s="216" t="s">
        <v>93</v>
      </c>
      <c r="O36" s="216" t="s">
        <v>94</v>
      </c>
      <c r="P36" s="216" t="s">
        <v>171</v>
      </c>
      <c r="Q36" s="216" t="s">
        <v>172</v>
      </c>
      <c r="R36" s="216" t="s">
        <v>97</v>
      </c>
      <c r="S36" s="216" t="s">
        <v>98</v>
      </c>
      <c r="T36" s="218">
        <f>SUM(U36:U47)</f>
        <v>1049576.98</v>
      </c>
      <c r="U36" s="218">
        <f>V36</f>
        <v>131056.22</v>
      </c>
      <c r="V36" s="218">
        <v>131056.22</v>
      </c>
      <c r="W36" s="218">
        <v>0</v>
      </c>
      <c r="X36" s="218">
        <v>0</v>
      </c>
      <c r="Y36" s="218">
        <v>0</v>
      </c>
      <c r="Z36" s="218">
        <v>0</v>
      </c>
      <c r="AA36" s="218">
        <v>0</v>
      </c>
      <c r="AB36" s="218">
        <v>23127.57</v>
      </c>
      <c r="AC36" s="216" t="s">
        <v>100</v>
      </c>
      <c r="AD36" s="218">
        <v>0</v>
      </c>
      <c r="AE36" s="218">
        <f>U36</f>
        <v>131056.22</v>
      </c>
      <c r="AF36" s="218">
        <v>0</v>
      </c>
      <c r="AG36" s="216"/>
      <c r="AH36" s="214" t="s">
        <v>249</v>
      </c>
      <c r="AI36" s="214" t="s">
        <v>250</v>
      </c>
      <c r="AJ36" s="212">
        <v>45492</v>
      </c>
    </row>
    <row r="37" spans="1:36" ht="54.45" customHeight="1" x14ac:dyDescent="0.3">
      <c r="A37" s="1"/>
      <c r="B37" s="234"/>
      <c r="C37" s="225"/>
      <c r="D37" s="225"/>
      <c r="E37" s="225"/>
      <c r="F37" s="225"/>
      <c r="G37" s="225"/>
      <c r="H37" s="225"/>
      <c r="I37" s="225"/>
      <c r="J37" s="184" t="s">
        <v>242</v>
      </c>
      <c r="K37" s="184" t="s">
        <v>243</v>
      </c>
      <c r="L37" s="184" t="s">
        <v>182</v>
      </c>
      <c r="M37" s="184">
        <v>150</v>
      </c>
      <c r="N37" s="225"/>
      <c r="O37" s="225"/>
      <c r="P37" s="225"/>
      <c r="Q37" s="225"/>
      <c r="R37" s="225"/>
      <c r="S37" s="225"/>
      <c r="T37" s="225"/>
      <c r="U37" s="233"/>
      <c r="V37" s="233"/>
      <c r="W37" s="233"/>
      <c r="X37" s="233"/>
      <c r="Y37" s="233"/>
      <c r="Z37" s="233"/>
      <c r="AA37" s="233"/>
      <c r="AB37" s="233"/>
      <c r="AC37" s="225"/>
      <c r="AD37" s="233"/>
      <c r="AE37" s="233"/>
      <c r="AF37" s="233"/>
      <c r="AG37" s="225"/>
      <c r="AH37" s="231"/>
      <c r="AI37" s="231"/>
      <c r="AJ37" s="232"/>
    </row>
    <row r="38" spans="1:36" ht="58.5" customHeight="1" x14ac:dyDescent="0.3">
      <c r="A38" s="1"/>
      <c r="B38" s="234"/>
      <c r="C38" s="225"/>
      <c r="D38" s="225"/>
      <c r="E38" s="225"/>
      <c r="F38" s="225" t="s">
        <v>244</v>
      </c>
      <c r="G38" s="225"/>
      <c r="H38" s="225" t="s">
        <v>89</v>
      </c>
      <c r="I38" s="225" t="s">
        <v>89</v>
      </c>
      <c r="J38" s="184" t="s">
        <v>240</v>
      </c>
      <c r="K38" s="184" t="s">
        <v>241</v>
      </c>
      <c r="L38" s="184" t="s">
        <v>179</v>
      </c>
      <c r="M38" s="184">
        <v>20</v>
      </c>
      <c r="N38" s="225" t="s">
        <v>93</v>
      </c>
      <c r="O38" s="225" t="s">
        <v>113</v>
      </c>
      <c r="P38" s="225" t="s">
        <v>171</v>
      </c>
      <c r="Q38" s="225" t="s">
        <v>172</v>
      </c>
      <c r="R38" s="225" t="s">
        <v>97</v>
      </c>
      <c r="S38" s="225" t="s">
        <v>98</v>
      </c>
      <c r="T38" s="225"/>
      <c r="U38" s="233">
        <f>V38</f>
        <v>70345.73</v>
      </c>
      <c r="V38" s="233">
        <v>70345.73</v>
      </c>
      <c r="W38" s="233">
        <v>0</v>
      </c>
      <c r="X38" s="233">
        <v>0</v>
      </c>
      <c r="Y38" s="233">
        <v>0</v>
      </c>
      <c r="Z38" s="233">
        <v>0</v>
      </c>
      <c r="AA38" s="233">
        <v>0</v>
      </c>
      <c r="AB38" s="233">
        <v>12413.96</v>
      </c>
      <c r="AC38" s="225" t="s">
        <v>100</v>
      </c>
      <c r="AD38" s="233">
        <v>0</v>
      </c>
      <c r="AE38" s="233">
        <f>U38</f>
        <v>70345.73</v>
      </c>
      <c r="AF38" s="233">
        <v>0</v>
      </c>
      <c r="AG38" s="225"/>
      <c r="AH38" s="231"/>
      <c r="AI38" s="231"/>
      <c r="AJ38" s="232"/>
    </row>
    <row r="39" spans="1:36" ht="55.05" customHeight="1" x14ac:dyDescent="0.3">
      <c r="A39" s="1"/>
      <c r="B39" s="234"/>
      <c r="C39" s="225"/>
      <c r="D39" s="225"/>
      <c r="E39" s="225"/>
      <c r="F39" s="225"/>
      <c r="G39" s="225"/>
      <c r="H39" s="225"/>
      <c r="I39" s="225"/>
      <c r="J39" s="184" t="s">
        <v>242</v>
      </c>
      <c r="K39" s="184" t="s">
        <v>243</v>
      </c>
      <c r="L39" s="184" t="s">
        <v>182</v>
      </c>
      <c r="M39" s="184">
        <v>30</v>
      </c>
      <c r="N39" s="225"/>
      <c r="O39" s="225"/>
      <c r="P39" s="225"/>
      <c r="Q39" s="225"/>
      <c r="R39" s="225"/>
      <c r="S39" s="225"/>
      <c r="T39" s="225"/>
      <c r="U39" s="233"/>
      <c r="V39" s="233"/>
      <c r="W39" s="233"/>
      <c r="X39" s="233"/>
      <c r="Y39" s="233"/>
      <c r="Z39" s="233"/>
      <c r="AA39" s="233"/>
      <c r="AB39" s="233"/>
      <c r="AC39" s="225"/>
      <c r="AD39" s="233"/>
      <c r="AE39" s="233"/>
      <c r="AF39" s="233"/>
      <c r="AG39" s="225"/>
      <c r="AH39" s="231"/>
      <c r="AI39" s="231"/>
      <c r="AJ39" s="232"/>
    </row>
    <row r="40" spans="1:36" ht="54.45" customHeight="1" x14ac:dyDescent="0.3">
      <c r="A40" s="1"/>
      <c r="B40" s="234"/>
      <c r="C40" s="225"/>
      <c r="D40" s="225"/>
      <c r="E40" s="225"/>
      <c r="F40" s="225" t="s">
        <v>245</v>
      </c>
      <c r="G40" s="225"/>
      <c r="H40" s="225" t="s">
        <v>89</v>
      </c>
      <c r="I40" s="225" t="s">
        <v>89</v>
      </c>
      <c r="J40" s="184" t="s">
        <v>240</v>
      </c>
      <c r="K40" s="184" t="s">
        <v>241</v>
      </c>
      <c r="L40" s="184" t="s">
        <v>179</v>
      </c>
      <c r="M40" s="184">
        <v>10</v>
      </c>
      <c r="N40" s="225" t="s">
        <v>93</v>
      </c>
      <c r="O40" s="225" t="s">
        <v>113</v>
      </c>
      <c r="P40" s="225" t="s">
        <v>171</v>
      </c>
      <c r="Q40" s="225" t="s">
        <v>172</v>
      </c>
      <c r="R40" s="225" t="s">
        <v>97</v>
      </c>
      <c r="S40" s="225" t="s">
        <v>98</v>
      </c>
      <c r="T40" s="225"/>
      <c r="U40" s="233">
        <f>V40</f>
        <v>188667.58</v>
      </c>
      <c r="V40" s="233">
        <v>188667.58</v>
      </c>
      <c r="W40" s="233">
        <v>0</v>
      </c>
      <c r="X40" s="233">
        <v>0</v>
      </c>
      <c r="Y40" s="233">
        <v>0</v>
      </c>
      <c r="Z40" s="233">
        <v>0</v>
      </c>
      <c r="AA40" s="233">
        <v>0</v>
      </c>
      <c r="AB40" s="233">
        <v>33294.29</v>
      </c>
      <c r="AC40" s="225" t="s">
        <v>100</v>
      </c>
      <c r="AD40" s="233">
        <v>0</v>
      </c>
      <c r="AE40" s="233">
        <f>U40</f>
        <v>188667.58</v>
      </c>
      <c r="AF40" s="233">
        <v>0</v>
      </c>
      <c r="AG40" s="225"/>
      <c r="AH40" s="231"/>
      <c r="AI40" s="231"/>
      <c r="AJ40" s="232"/>
    </row>
    <row r="41" spans="1:36" ht="52.95" customHeight="1" x14ac:dyDescent="0.3">
      <c r="A41" s="1"/>
      <c r="B41" s="234"/>
      <c r="C41" s="225"/>
      <c r="D41" s="225"/>
      <c r="E41" s="225"/>
      <c r="F41" s="225"/>
      <c r="G41" s="225"/>
      <c r="H41" s="225"/>
      <c r="I41" s="225"/>
      <c r="J41" s="184" t="s">
        <v>242</v>
      </c>
      <c r="K41" s="184" t="s">
        <v>243</v>
      </c>
      <c r="L41" s="184" t="s">
        <v>182</v>
      </c>
      <c r="M41" s="184">
        <v>15</v>
      </c>
      <c r="N41" s="225"/>
      <c r="O41" s="225"/>
      <c r="P41" s="225"/>
      <c r="Q41" s="225"/>
      <c r="R41" s="225"/>
      <c r="S41" s="225"/>
      <c r="T41" s="225"/>
      <c r="U41" s="233"/>
      <c r="V41" s="233"/>
      <c r="W41" s="233"/>
      <c r="X41" s="233"/>
      <c r="Y41" s="233"/>
      <c r="Z41" s="233"/>
      <c r="AA41" s="233"/>
      <c r="AB41" s="233"/>
      <c r="AC41" s="225"/>
      <c r="AD41" s="233"/>
      <c r="AE41" s="233"/>
      <c r="AF41" s="233"/>
      <c r="AG41" s="225"/>
      <c r="AH41" s="231"/>
      <c r="AI41" s="231"/>
      <c r="AJ41" s="232"/>
    </row>
    <row r="42" spans="1:36" ht="57.45" customHeight="1" x14ac:dyDescent="0.3">
      <c r="A42" s="1"/>
      <c r="B42" s="234"/>
      <c r="C42" s="225"/>
      <c r="D42" s="225"/>
      <c r="E42" s="225"/>
      <c r="F42" s="225" t="s">
        <v>246</v>
      </c>
      <c r="G42" s="225"/>
      <c r="H42" s="225" t="s">
        <v>89</v>
      </c>
      <c r="I42" s="225" t="s">
        <v>89</v>
      </c>
      <c r="J42" s="184" t="s">
        <v>240</v>
      </c>
      <c r="K42" s="184" t="s">
        <v>241</v>
      </c>
      <c r="L42" s="184" t="s">
        <v>179</v>
      </c>
      <c r="M42" s="184">
        <v>25</v>
      </c>
      <c r="N42" s="225" t="s">
        <v>93</v>
      </c>
      <c r="O42" s="225" t="s">
        <v>128</v>
      </c>
      <c r="P42" s="225" t="s">
        <v>171</v>
      </c>
      <c r="Q42" s="225" t="s">
        <v>172</v>
      </c>
      <c r="R42" s="225" t="s">
        <v>97</v>
      </c>
      <c r="S42" s="225" t="s">
        <v>98</v>
      </c>
      <c r="T42" s="225"/>
      <c r="U42" s="233">
        <f>V42</f>
        <v>184115.72</v>
      </c>
      <c r="V42" s="233">
        <v>184115.72</v>
      </c>
      <c r="W42" s="233">
        <v>0</v>
      </c>
      <c r="X42" s="233">
        <v>0</v>
      </c>
      <c r="Y42" s="233">
        <v>0</v>
      </c>
      <c r="Z42" s="233">
        <v>0</v>
      </c>
      <c r="AA42" s="233">
        <v>0</v>
      </c>
      <c r="AB42" s="233">
        <v>32491.01</v>
      </c>
      <c r="AC42" s="225" t="s">
        <v>100</v>
      </c>
      <c r="AD42" s="233">
        <v>0</v>
      </c>
      <c r="AE42" s="233">
        <f>U42</f>
        <v>184115.72</v>
      </c>
      <c r="AF42" s="233">
        <v>0</v>
      </c>
      <c r="AG42" s="225"/>
      <c r="AH42" s="231"/>
      <c r="AI42" s="231"/>
      <c r="AJ42" s="232"/>
    </row>
    <row r="43" spans="1:36" ht="53.55" customHeight="1" x14ac:dyDescent="0.3">
      <c r="A43" s="1"/>
      <c r="B43" s="234"/>
      <c r="C43" s="225"/>
      <c r="D43" s="225"/>
      <c r="E43" s="225"/>
      <c r="F43" s="225"/>
      <c r="G43" s="225"/>
      <c r="H43" s="225"/>
      <c r="I43" s="225"/>
      <c r="J43" s="184" t="s">
        <v>242</v>
      </c>
      <c r="K43" s="184" t="s">
        <v>243</v>
      </c>
      <c r="L43" s="184" t="s">
        <v>182</v>
      </c>
      <c r="M43" s="184">
        <v>45</v>
      </c>
      <c r="N43" s="225"/>
      <c r="O43" s="225"/>
      <c r="P43" s="225"/>
      <c r="Q43" s="225"/>
      <c r="R43" s="225"/>
      <c r="S43" s="225"/>
      <c r="T43" s="225"/>
      <c r="U43" s="233"/>
      <c r="V43" s="233"/>
      <c r="W43" s="233"/>
      <c r="X43" s="233"/>
      <c r="Y43" s="233"/>
      <c r="Z43" s="233"/>
      <c r="AA43" s="233"/>
      <c r="AB43" s="233"/>
      <c r="AC43" s="225"/>
      <c r="AD43" s="233"/>
      <c r="AE43" s="233"/>
      <c r="AF43" s="233"/>
      <c r="AG43" s="225"/>
      <c r="AH43" s="231"/>
      <c r="AI43" s="231"/>
      <c r="AJ43" s="232"/>
    </row>
    <row r="44" spans="1:36" ht="51" customHeight="1" x14ac:dyDescent="0.3">
      <c r="A44" s="1"/>
      <c r="B44" s="234"/>
      <c r="C44" s="225"/>
      <c r="D44" s="225"/>
      <c r="E44" s="225"/>
      <c r="F44" s="225" t="s">
        <v>247</v>
      </c>
      <c r="G44" s="225"/>
      <c r="H44" s="225" t="s">
        <v>89</v>
      </c>
      <c r="I44" s="225" t="s">
        <v>89</v>
      </c>
      <c r="J44" s="184" t="s">
        <v>240</v>
      </c>
      <c r="K44" s="184" t="s">
        <v>241</v>
      </c>
      <c r="L44" s="184" t="s">
        <v>179</v>
      </c>
      <c r="M44" s="184">
        <v>15</v>
      </c>
      <c r="N44" s="225" t="s">
        <v>93</v>
      </c>
      <c r="O44" s="225" t="s">
        <v>128</v>
      </c>
      <c r="P44" s="225" t="s">
        <v>171</v>
      </c>
      <c r="Q44" s="225" t="s">
        <v>172</v>
      </c>
      <c r="R44" s="225" t="s">
        <v>97</v>
      </c>
      <c r="S44" s="225" t="s">
        <v>98</v>
      </c>
      <c r="T44" s="225"/>
      <c r="U44" s="233">
        <f>V44</f>
        <v>269266.73</v>
      </c>
      <c r="V44" s="233">
        <v>269266.73</v>
      </c>
      <c r="W44" s="233">
        <v>0</v>
      </c>
      <c r="X44" s="233">
        <v>0</v>
      </c>
      <c r="Y44" s="233">
        <v>0</v>
      </c>
      <c r="Z44" s="233">
        <v>0</v>
      </c>
      <c r="AA44" s="233">
        <v>0</v>
      </c>
      <c r="AB44" s="233">
        <v>47517.66</v>
      </c>
      <c r="AC44" s="225" t="s">
        <v>100</v>
      </c>
      <c r="AD44" s="233">
        <v>0</v>
      </c>
      <c r="AE44" s="233">
        <f>U44</f>
        <v>269266.73</v>
      </c>
      <c r="AF44" s="233">
        <v>0</v>
      </c>
      <c r="AG44" s="225"/>
      <c r="AH44" s="231"/>
      <c r="AI44" s="231"/>
      <c r="AJ44" s="232"/>
    </row>
    <row r="45" spans="1:36" ht="56.55" customHeight="1" x14ac:dyDescent="0.3">
      <c r="A45" s="1"/>
      <c r="B45" s="234"/>
      <c r="C45" s="225"/>
      <c r="D45" s="225"/>
      <c r="E45" s="225"/>
      <c r="F45" s="225"/>
      <c r="G45" s="225"/>
      <c r="H45" s="225"/>
      <c r="I45" s="225"/>
      <c r="J45" s="184" t="s">
        <v>242</v>
      </c>
      <c r="K45" s="184" t="s">
        <v>243</v>
      </c>
      <c r="L45" s="184" t="s">
        <v>182</v>
      </c>
      <c r="M45" s="184">
        <v>50</v>
      </c>
      <c r="N45" s="225"/>
      <c r="O45" s="225"/>
      <c r="P45" s="225"/>
      <c r="Q45" s="225"/>
      <c r="R45" s="225"/>
      <c r="S45" s="225"/>
      <c r="T45" s="225"/>
      <c r="U45" s="233"/>
      <c r="V45" s="233"/>
      <c r="W45" s="233"/>
      <c r="X45" s="233"/>
      <c r="Y45" s="233"/>
      <c r="Z45" s="233"/>
      <c r="AA45" s="233"/>
      <c r="AB45" s="233"/>
      <c r="AC45" s="225"/>
      <c r="AD45" s="233"/>
      <c r="AE45" s="233"/>
      <c r="AF45" s="233"/>
      <c r="AG45" s="225"/>
      <c r="AH45" s="231"/>
      <c r="AI45" s="231"/>
      <c r="AJ45" s="232"/>
    </row>
    <row r="46" spans="1:36" ht="54.45" customHeight="1" x14ac:dyDescent="0.3">
      <c r="A46" s="1"/>
      <c r="B46" s="234"/>
      <c r="C46" s="225"/>
      <c r="D46" s="225"/>
      <c r="E46" s="225"/>
      <c r="F46" s="225" t="s">
        <v>248</v>
      </c>
      <c r="G46" s="225"/>
      <c r="H46" s="225" t="s">
        <v>89</v>
      </c>
      <c r="I46" s="225" t="s">
        <v>89</v>
      </c>
      <c r="J46" s="184" t="s">
        <v>240</v>
      </c>
      <c r="K46" s="184" t="s">
        <v>241</v>
      </c>
      <c r="L46" s="184" t="s">
        <v>179</v>
      </c>
      <c r="M46" s="184">
        <v>15</v>
      </c>
      <c r="N46" s="225" t="s">
        <v>93</v>
      </c>
      <c r="O46" s="225" t="s">
        <v>127</v>
      </c>
      <c r="P46" s="225" t="s">
        <v>171</v>
      </c>
      <c r="Q46" s="225" t="s">
        <v>172</v>
      </c>
      <c r="R46" s="225" t="s">
        <v>97</v>
      </c>
      <c r="S46" s="225" t="s">
        <v>98</v>
      </c>
      <c r="T46" s="225"/>
      <c r="U46" s="233">
        <f>V46</f>
        <v>206125</v>
      </c>
      <c r="V46" s="233">
        <v>206125</v>
      </c>
      <c r="W46" s="233">
        <v>0</v>
      </c>
      <c r="X46" s="233">
        <v>0</v>
      </c>
      <c r="Y46" s="233">
        <v>0</v>
      </c>
      <c r="Z46" s="233">
        <v>0</v>
      </c>
      <c r="AA46" s="233">
        <v>0</v>
      </c>
      <c r="AB46" s="233">
        <v>36375</v>
      </c>
      <c r="AC46" s="225" t="s">
        <v>100</v>
      </c>
      <c r="AD46" s="233">
        <v>0</v>
      </c>
      <c r="AE46" s="233">
        <f>U46</f>
        <v>206125</v>
      </c>
      <c r="AF46" s="233">
        <v>0</v>
      </c>
      <c r="AG46" s="225"/>
      <c r="AH46" s="231"/>
      <c r="AI46" s="231"/>
      <c r="AJ46" s="232"/>
    </row>
    <row r="47" spans="1:36" ht="55.5" customHeight="1" thickBot="1" x14ac:dyDescent="0.35">
      <c r="A47" s="1"/>
      <c r="B47" s="227"/>
      <c r="C47" s="217"/>
      <c r="D47" s="217"/>
      <c r="E47" s="217"/>
      <c r="F47" s="217"/>
      <c r="G47" s="217"/>
      <c r="H47" s="217"/>
      <c r="I47" s="217"/>
      <c r="J47" s="185" t="s">
        <v>242</v>
      </c>
      <c r="K47" s="185" t="s">
        <v>243</v>
      </c>
      <c r="L47" s="185" t="s">
        <v>182</v>
      </c>
      <c r="M47" s="185">
        <v>15</v>
      </c>
      <c r="N47" s="217"/>
      <c r="O47" s="217"/>
      <c r="P47" s="217"/>
      <c r="Q47" s="217"/>
      <c r="R47" s="217"/>
      <c r="S47" s="217"/>
      <c r="T47" s="217"/>
      <c r="U47" s="219"/>
      <c r="V47" s="219"/>
      <c r="W47" s="219"/>
      <c r="X47" s="219"/>
      <c r="Y47" s="219"/>
      <c r="Z47" s="219"/>
      <c r="AA47" s="219"/>
      <c r="AB47" s="219"/>
      <c r="AC47" s="217"/>
      <c r="AD47" s="219"/>
      <c r="AE47" s="219"/>
      <c r="AF47" s="219"/>
      <c r="AG47" s="217"/>
      <c r="AH47" s="215"/>
      <c r="AI47" s="215"/>
      <c r="AJ47" s="213"/>
    </row>
    <row r="48" spans="1:36" ht="52.95" customHeight="1" x14ac:dyDescent="0.3">
      <c r="A48" s="1"/>
      <c r="B48" s="226" t="s">
        <v>251</v>
      </c>
      <c r="C48" s="216" t="s">
        <v>252</v>
      </c>
      <c r="D48" s="216" t="s">
        <v>238</v>
      </c>
      <c r="E48" s="216" t="s">
        <v>155</v>
      </c>
      <c r="F48" s="216" t="s">
        <v>253</v>
      </c>
      <c r="G48" s="216" t="s">
        <v>166</v>
      </c>
      <c r="H48" s="216" t="s">
        <v>89</v>
      </c>
      <c r="I48" s="216" t="s">
        <v>89</v>
      </c>
      <c r="J48" s="183" t="s">
        <v>240</v>
      </c>
      <c r="K48" s="183" t="s">
        <v>241</v>
      </c>
      <c r="L48" s="183" t="s">
        <v>179</v>
      </c>
      <c r="M48" s="183">
        <v>20</v>
      </c>
      <c r="N48" s="216" t="s">
        <v>93</v>
      </c>
      <c r="O48" s="216" t="s">
        <v>113</v>
      </c>
      <c r="P48" s="216" t="s">
        <v>171</v>
      </c>
      <c r="Q48" s="216" t="s">
        <v>172</v>
      </c>
      <c r="R48" s="216" t="s">
        <v>97</v>
      </c>
      <c r="S48" s="216" t="s">
        <v>98</v>
      </c>
      <c r="T48" s="218">
        <f>U48</f>
        <v>136133.96</v>
      </c>
      <c r="U48" s="218">
        <f>V48</f>
        <v>136133.96</v>
      </c>
      <c r="V48" s="218">
        <v>136133.96</v>
      </c>
      <c r="W48" s="218">
        <v>0</v>
      </c>
      <c r="X48" s="218">
        <v>0</v>
      </c>
      <c r="Y48" s="218">
        <v>0</v>
      </c>
      <c r="Z48" s="218">
        <v>0</v>
      </c>
      <c r="AA48" s="218">
        <v>0</v>
      </c>
      <c r="AB48" s="218">
        <v>24023.64</v>
      </c>
      <c r="AC48" s="216" t="s">
        <v>100</v>
      </c>
      <c r="AD48" s="218">
        <v>0</v>
      </c>
      <c r="AE48" s="218">
        <f>U48</f>
        <v>136133.96</v>
      </c>
      <c r="AF48" s="218">
        <v>0</v>
      </c>
      <c r="AG48" s="216"/>
      <c r="AH48" s="214" t="s">
        <v>255</v>
      </c>
      <c r="AI48" s="214" t="s">
        <v>254</v>
      </c>
      <c r="AJ48" s="212">
        <v>45545</v>
      </c>
    </row>
    <row r="49" spans="1:36" ht="56.55" customHeight="1" thickBot="1" x14ac:dyDescent="0.35">
      <c r="A49" s="1"/>
      <c r="B49" s="227"/>
      <c r="C49" s="217"/>
      <c r="D49" s="217"/>
      <c r="E49" s="217"/>
      <c r="F49" s="217"/>
      <c r="G49" s="217"/>
      <c r="H49" s="217"/>
      <c r="I49" s="217"/>
      <c r="J49" s="185" t="s">
        <v>242</v>
      </c>
      <c r="K49" s="185" t="s">
        <v>243</v>
      </c>
      <c r="L49" s="185" t="s">
        <v>182</v>
      </c>
      <c r="M49" s="185">
        <v>40</v>
      </c>
      <c r="N49" s="217"/>
      <c r="O49" s="217"/>
      <c r="P49" s="217"/>
      <c r="Q49" s="217"/>
      <c r="R49" s="217"/>
      <c r="S49" s="217"/>
      <c r="T49" s="217"/>
      <c r="U49" s="219"/>
      <c r="V49" s="219"/>
      <c r="W49" s="219"/>
      <c r="X49" s="219"/>
      <c r="Y49" s="219"/>
      <c r="Z49" s="219"/>
      <c r="AA49" s="219"/>
      <c r="AB49" s="219"/>
      <c r="AC49" s="217"/>
      <c r="AD49" s="219"/>
      <c r="AE49" s="219"/>
      <c r="AF49" s="219"/>
      <c r="AG49" s="217"/>
      <c r="AH49" s="215"/>
      <c r="AI49" s="215"/>
      <c r="AJ49" s="213"/>
    </row>
    <row r="50" spans="1:36" ht="58.95" customHeight="1" x14ac:dyDescent="0.3">
      <c r="A50" s="1"/>
      <c r="B50" s="226" t="s">
        <v>256</v>
      </c>
      <c r="C50" s="216" t="s">
        <v>258</v>
      </c>
      <c r="D50" s="216" t="s">
        <v>238</v>
      </c>
      <c r="E50" s="216" t="s">
        <v>155</v>
      </c>
      <c r="F50" s="216" t="s">
        <v>257</v>
      </c>
      <c r="G50" s="216" t="s">
        <v>166</v>
      </c>
      <c r="H50" s="216" t="s">
        <v>89</v>
      </c>
      <c r="I50" s="216" t="s">
        <v>89</v>
      </c>
      <c r="J50" s="183" t="s">
        <v>240</v>
      </c>
      <c r="K50" s="183" t="s">
        <v>241</v>
      </c>
      <c r="L50" s="183" t="s">
        <v>179</v>
      </c>
      <c r="M50" s="183">
        <v>80</v>
      </c>
      <c r="N50" s="216" t="s">
        <v>93</v>
      </c>
      <c r="O50" s="216" t="s">
        <v>126</v>
      </c>
      <c r="P50" s="216" t="s">
        <v>171</v>
      </c>
      <c r="Q50" s="216" t="s">
        <v>172</v>
      </c>
      <c r="R50" s="216" t="s">
        <v>97</v>
      </c>
      <c r="S50" s="216" t="s">
        <v>98</v>
      </c>
      <c r="T50" s="218">
        <f>U50</f>
        <v>780582.92</v>
      </c>
      <c r="U50" s="218">
        <f>V50</f>
        <v>780582.92</v>
      </c>
      <c r="V50" s="218">
        <v>780582.92</v>
      </c>
      <c r="W50" s="218">
        <v>0</v>
      </c>
      <c r="X50" s="218">
        <v>0</v>
      </c>
      <c r="Y50" s="218">
        <v>0</v>
      </c>
      <c r="Z50" s="218">
        <v>0</v>
      </c>
      <c r="AA50" s="218">
        <v>0</v>
      </c>
      <c r="AB50" s="218">
        <v>137749.93</v>
      </c>
      <c r="AC50" s="216" t="s">
        <v>100</v>
      </c>
      <c r="AD50" s="218">
        <v>0</v>
      </c>
      <c r="AE50" s="218">
        <f>U50</f>
        <v>780582.92</v>
      </c>
      <c r="AF50" s="218">
        <v>0</v>
      </c>
      <c r="AG50" s="216"/>
      <c r="AH50" s="214" t="s">
        <v>264</v>
      </c>
      <c r="AI50" s="214" t="s">
        <v>263</v>
      </c>
      <c r="AJ50" s="229">
        <v>45642</v>
      </c>
    </row>
    <row r="51" spans="1:36" ht="62.55" customHeight="1" thickBot="1" x14ac:dyDescent="0.35">
      <c r="A51" s="1"/>
      <c r="B51" s="227"/>
      <c r="C51" s="217"/>
      <c r="D51" s="217"/>
      <c r="E51" s="217"/>
      <c r="F51" s="217"/>
      <c r="G51" s="217"/>
      <c r="H51" s="217"/>
      <c r="I51" s="217"/>
      <c r="J51" s="185" t="s">
        <v>242</v>
      </c>
      <c r="K51" s="185" t="s">
        <v>243</v>
      </c>
      <c r="L51" s="185" t="s">
        <v>182</v>
      </c>
      <c r="M51" s="185">
        <v>120</v>
      </c>
      <c r="N51" s="217"/>
      <c r="O51" s="217"/>
      <c r="P51" s="217"/>
      <c r="Q51" s="217"/>
      <c r="R51" s="217"/>
      <c r="S51" s="217"/>
      <c r="T51" s="219"/>
      <c r="U51" s="219"/>
      <c r="V51" s="219"/>
      <c r="W51" s="219"/>
      <c r="X51" s="219"/>
      <c r="Y51" s="219"/>
      <c r="Z51" s="219"/>
      <c r="AA51" s="219"/>
      <c r="AB51" s="219"/>
      <c r="AC51" s="217"/>
      <c r="AD51" s="219"/>
      <c r="AE51" s="219"/>
      <c r="AF51" s="219"/>
      <c r="AG51" s="217"/>
      <c r="AH51" s="215"/>
      <c r="AI51" s="215"/>
      <c r="AJ51" s="230"/>
    </row>
    <row r="52" spans="1:36" ht="54" customHeight="1" x14ac:dyDescent="0.3">
      <c r="A52" s="1"/>
      <c r="B52" s="226" t="s">
        <v>259</v>
      </c>
      <c r="C52" s="216" t="s">
        <v>291</v>
      </c>
      <c r="D52" s="216" t="s">
        <v>235</v>
      </c>
      <c r="E52" s="216" t="s">
        <v>155</v>
      </c>
      <c r="F52" s="216" t="s">
        <v>260</v>
      </c>
      <c r="G52" s="216" t="s">
        <v>166</v>
      </c>
      <c r="H52" s="216" t="s">
        <v>89</v>
      </c>
      <c r="I52" s="216" t="s">
        <v>89</v>
      </c>
      <c r="J52" s="184" t="s">
        <v>177</v>
      </c>
      <c r="K52" s="184" t="s">
        <v>178</v>
      </c>
      <c r="L52" s="184" t="s">
        <v>179</v>
      </c>
      <c r="M52" s="183">
        <v>30</v>
      </c>
      <c r="N52" s="216" t="s">
        <v>93</v>
      </c>
      <c r="O52" s="216" t="s">
        <v>126</v>
      </c>
      <c r="P52" s="216" t="s">
        <v>171</v>
      </c>
      <c r="Q52" s="216" t="s">
        <v>172</v>
      </c>
      <c r="R52" s="216" t="s">
        <v>97</v>
      </c>
      <c r="S52" s="216" t="s">
        <v>98</v>
      </c>
      <c r="T52" s="218">
        <f>U52</f>
        <v>715667.36</v>
      </c>
      <c r="U52" s="218">
        <f>V52</f>
        <v>715667.36</v>
      </c>
      <c r="V52" s="218">
        <v>715667.36</v>
      </c>
      <c r="W52" s="218">
        <v>0</v>
      </c>
      <c r="X52" s="218">
        <v>0</v>
      </c>
      <c r="Y52" s="218">
        <v>0</v>
      </c>
      <c r="Z52" s="218">
        <v>0</v>
      </c>
      <c r="AA52" s="218">
        <v>0</v>
      </c>
      <c r="AB52" s="218">
        <v>126294.24</v>
      </c>
      <c r="AC52" s="216" t="s">
        <v>100</v>
      </c>
      <c r="AD52" s="218">
        <v>0</v>
      </c>
      <c r="AE52" s="218">
        <f>U52</f>
        <v>715667.36</v>
      </c>
      <c r="AF52" s="218">
        <v>0</v>
      </c>
      <c r="AG52" s="216"/>
      <c r="AH52" s="214" t="s">
        <v>262</v>
      </c>
      <c r="AI52" s="214" t="s">
        <v>261</v>
      </c>
      <c r="AJ52" s="229">
        <v>45736</v>
      </c>
    </row>
    <row r="53" spans="1:36" ht="54" customHeight="1" thickBot="1" x14ac:dyDescent="0.35">
      <c r="A53" s="1"/>
      <c r="B53" s="227"/>
      <c r="C53" s="217"/>
      <c r="D53" s="217"/>
      <c r="E53" s="217"/>
      <c r="F53" s="217"/>
      <c r="G53" s="217"/>
      <c r="H53" s="217"/>
      <c r="I53" s="217"/>
      <c r="J53" s="185" t="s">
        <v>180</v>
      </c>
      <c r="K53" s="185" t="s">
        <v>181</v>
      </c>
      <c r="L53" s="185" t="s">
        <v>182</v>
      </c>
      <c r="M53" s="185">
        <v>65</v>
      </c>
      <c r="N53" s="217"/>
      <c r="O53" s="217"/>
      <c r="P53" s="217"/>
      <c r="Q53" s="217"/>
      <c r="R53" s="217"/>
      <c r="S53" s="217"/>
      <c r="T53" s="219"/>
      <c r="U53" s="219"/>
      <c r="V53" s="219"/>
      <c r="W53" s="219"/>
      <c r="X53" s="219"/>
      <c r="Y53" s="219"/>
      <c r="Z53" s="219"/>
      <c r="AA53" s="219"/>
      <c r="AB53" s="219"/>
      <c r="AC53" s="217"/>
      <c r="AD53" s="219"/>
      <c r="AE53" s="219"/>
      <c r="AF53" s="219"/>
      <c r="AG53" s="217"/>
      <c r="AH53" s="215"/>
      <c r="AI53" s="215"/>
      <c r="AJ53" s="230"/>
    </row>
    <row r="54" spans="1:36" ht="39.450000000000003" customHeight="1" x14ac:dyDescent="0.3">
      <c r="A54" s="1"/>
      <c r="B54" s="226" t="s">
        <v>265</v>
      </c>
      <c r="C54" s="216" t="s">
        <v>267</v>
      </c>
      <c r="D54" s="216" t="s">
        <v>238</v>
      </c>
      <c r="E54" s="216" t="s">
        <v>155</v>
      </c>
      <c r="F54" s="216" t="s">
        <v>266</v>
      </c>
      <c r="G54" s="216" t="s">
        <v>268</v>
      </c>
      <c r="H54" s="216" t="s">
        <v>89</v>
      </c>
      <c r="I54" s="216" t="s">
        <v>89</v>
      </c>
      <c r="J54" s="183" t="s">
        <v>269</v>
      </c>
      <c r="K54" s="183" t="s">
        <v>270</v>
      </c>
      <c r="L54" s="183" t="s">
        <v>182</v>
      </c>
      <c r="M54" s="183">
        <v>40</v>
      </c>
      <c r="N54" s="216" t="s">
        <v>93</v>
      </c>
      <c r="O54" s="216" t="s">
        <v>94</v>
      </c>
      <c r="P54" s="216" t="s">
        <v>171</v>
      </c>
      <c r="Q54" s="216" t="s">
        <v>172</v>
      </c>
      <c r="R54" s="216" t="s">
        <v>97</v>
      </c>
      <c r="S54" s="216" t="s">
        <v>98</v>
      </c>
      <c r="T54" s="218">
        <f>U54</f>
        <v>2138524.73</v>
      </c>
      <c r="U54" s="218">
        <f>V54</f>
        <v>2138524.73</v>
      </c>
      <c r="V54" s="218">
        <v>2138524.73</v>
      </c>
      <c r="W54" s="218">
        <v>0</v>
      </c>
      <c r="X54" s="218">
        <v>0</v>
      </c>
      <c r="Y54" s="218">
        <v>0</v>
      </c>
      <c r="Z54" s="218">
        <v>0</v>
      </c>
      <c r="AA54" s="218">
        <v>0</v>
      </c>
      <c r="AB54" s="218">
        <v>377386.72</v>
      </c>
      <c r="AC54" s="216" t="s">
        <v>100</v>
      </c>
      <c r="AD54" s="218">
        <v>0</v>
      </c>
      <c r="AE54" s="218">
        <f>U54</f>
        <v>2138524.73</v>
      </c>
      <c r="AF54" s="218">
        <v>0</v>
      </c>
      <c r="AG54" s="216"/>
      <c r="AH54" s="214" t="s">
        <v>249</v>
      </c>
      <c r="AI54" s="214" t="s">
        <v>250</v>
      </c>
      <c r="AJ54" s="212">
        <v>45492</v>
      </c>
    </row>
    <row r="55" spans="1:36" ht="43.05" customHeight="1" thickBot="1" x14ac:dyDescent="0.35">
      <c r="A55" s="1"/>
      <c r="B55" s="227"/>
      <c r="C55" s="217"/>
      <c r="D55" s="217"/>
      <c r="E55" s="217"/>
      <c r="F55" s="217"/>
      <c r="G55" s="217"/>
      <c r="H55" s="217"/>
      <c r="I55" s="217"/>
      <c r="J55" s="185" t="s">
        <v>271</v>
      </c>
      <c r="K55" s="185" t="s">
        <v>272</v>
      </c>
      <c r="L55" s="185" t="s">
        <v>139</v>
      </c>
      <c r="M55" s="185">
        <v>40</v>
      </c>
      <c r="N55" s="217"/>
      <c r="O55" s="217"/>
      <c r="P55" s="217"/>
      <c r="Q55" s="217"/>
      <c r="R55" s="217"/>
      <c r="S55" s="217"/>
      <c r="T55" s="217"/>
      <c r="U55" s="219"/>
      <c r="V55" s="219"/>
      <c r="W55" s="219"/>
      <c r="X55" s="219"/>
      <c r="Y55" s="219"/>
      <c r="Z55" s="219"/>
      <c r="AA55" s="219"/>
      <c r="AB55" s="219"/>
      <c r="AC55" s="217"/>
      <c r="AD55" s="219"/>
      <c r="AE55" s="219"/>
      <c r="AF55" s="219"/>
      <c r="AG55" s="217"/>
      <c r="AH55" s="215"/>
      <c r="AI55" s="215"/>
      <c r="AJ55" s="213"/>
    </row>
    <row r="56" spans="1:36" ht="37.5" customHeight="1" x14ac:dyDescent="0.3">
      <c r="A56" s="1"/>
      <c r="B56" s="226" t="s">
        <v>273</v>
      </c>
      <c r="C56" s="216" t="s">
        <v>274</v>
      </c>
      <c r="D56" s="216" t="s">
        <v>238</v>
      </c>
      <c r="E56" s="216" t="s">
        <v>155</v>
      </c>
      <c r="F56" s="216" t="s">
        <v>275</v>
      </c>
      <c r="G56" s="216" t="s">
        <v>268</v>
      </c>
      <c r="H56" s="216" t="s">
        <v>89</v>
      </c>
      <c r="I56" s="216" t="s">
        <v>89</v>
      </c>
      <c r="J56" s="183" t="s">
        <v>269</v>
      </c>
      <c r="K56" s="183" t="s">
        <v>270</v>
      </c>
      <c r="L56" s="183" t="s">
        <v>182</v>
      </c>
      <c r="M56" s="183">
        <v>25</v>
      </c>
      <c r="N56" s="216" t="s">
        <v>93</v>
      </c>
      <c r="O56" s="216" t="s">
        <v>113</v>
      </c>
      <c r="P56" s="216" t="s">
        <v>171</v>
      </c>
      <c r="Q56" s="216" t="s">
        <v>172</v>
      </c>
      <c r="R56" s="216" t="s">
        <v>97</v>
      </c>
      <c r="S56" s="216" t="s">
        <v>98</v>
      </c>
      <c r="T56" s="218">
        <f>U56</f>
        <v>929918.21</v>
      </c>
      <c r="U56" s="218">
        <f>V56</f>
        <v>929918.21</v>
      </c>
      <c r="V56" s="218">
        <v>929918.21</v>
      </c>
      <c r="W56" s="218">
        <v>0</v>
      </c>
      <c r="X56" s="218">
        <v>0</v>
      </c>
      <c r="Y56" s="218">
        <v>0</v>
      </c>
      <c r="Z56" s="218">
        <v>0</v>
      </c>
      <c r="AA56" s="218">
        <v>0</v>
      </c>
      <c r="AB56" s="218">
        <v>164103.22</v>
      </c>
      <c r="AC56" s="216" t="s">
        <v>100</v>
      </c>
      <c r="AD56" s="218">
        <v>0</v>
      </c>
      <c r="AE56" s="218">
        <f>U56</f>
        <v>929918.21</v>
      </c>
      <c r="AF56" s="218">
        <v>0</v>
      </c>
      <c r="AG56" s="216"/>
      <c r="AH56" s="214" t="s">
        <v>249</v>
      </c>
      <c r="AI56" s="214" t="s">
        <v>250</v>
      </c>
      <c r="AJ56" s="212">
        <v>45492</v>
      </c>
    </row>
    <row r="57" spans="1:36" ht="44.55" customHeight="1" thickBot="1" x14ac:dyDescent="0.35">
      <c r="A57" s="1"/>
      <c r="B57" s="227"/>
      <c r="C57" s="217"/>
      <c r="D57" s="217"/>
      <c r="E57" s="217"/>
      <c r="F57" s="217"/>
      <c r="G57" s="217"/>
      <c r="H57" s="217"/>
      <c r="I57" s="217"/>
      <c r="J57" s="185" t="s">
        <v>271</v>
      </c>
      <c r="K57" s="185" t="s">
        <v>272</v>
      </c>
      <c r="L57" s="185" t="s">
        <v>139</v>
      </c>
      <c r="M57" s="185">
        <v>25</v>
      </c>
      <c r="N57" s="217"/>
      <c r="O57" s="217"/>
      <c r="P57" s="217"/>
      <c r="Q57" s="217"/>
      <c r="R57" s="217"/>
      <c r="S57" s="217"/>
      <c r="T57" s="217"/>
      <c r="U57" s="219"/>
      <c r="V57" s="219"/>
      <c r="W57" s="219"/>
      <c r="X57" s="219"/>
      <c r="Y57" s="219"/>
      <c r="Z57" s="219"/>
      <c r="AA57" s="219"/>
      <c r="AB57" s="219"/>
      <c r="AC57" s="217"/>
      <c r="AD57" s="219"/>
      <c r="AE57" s="219"/>
      <c r="AF57" s="219"/>
      <c r="AG57" s="217"/>
      <c r="AH57" s="215"/>
      <c r="AI57" s="215"/>
      <c r="AJ57" s="213"/>
    </row>
    <row r="58" spans="1:36" ht="36.450000000000003" customHeight="1" x14ac:dyDescent="0.3">
      <c r="A58" s="1"/>
      <c r="B58" s="226" t="s">
        <v>276</v>
      </c>
      <c r="C58" s="216" t="s">
        <v>277</v>
      </c>
      <c r="D58" s="216" t="s">
        <v>238</v>
      </c>
      <c r="E58" s="216" t="s">
        <v>155</v>
      </c>
      <c r="F58" s="216" t="s">
        <v>278</v>
      </c>
      <c r="G58" s="216" t="s">
        <v>268</v>
      </c>
      <c r="H58" s="216" t="s">
        <v>89</v>
      </c>
      <c r="I58" s="216" t="s">
        <v>89</v>
      </c>
      <c r="J58" s="183" t="s">
        <v>269</v>
      </c>
      <c r="K58" s="183" t="s">
        <v>270</v>
      </c>
      <c r="L58" s="183" t="s">
        <v>182</v>
      </c>
      <c r="M58" s="183">
        <v>40</v>
      </c>
      <c r="N58" s="216" t="s">
        <v>93</v>
      </c>
      <c r="O58" s="216" t="s">
        <v>113</v>
      </c>
      <c r="P58" s="216" t="s">
        <v>171</v>
      </c>
      <c r="Q58" s="216" t="s">
        <v>172</v>
      </c>
      <c r="R58" s="216" t="s">
        <v>97</v>
      </c>
      <c r="S58" s="216" t="s">
        <v>98</v>
      </c>
      <c r="T58" s="218">
        <f>U58</f>
        <v>1716691.39</v>
      </c>
      <c r="U58" s="218">
        <f>V58</f>
        <v>1716691.39</v>
      </c>
      <c r="V58" s="218">
        <v>1716691.39</v>
      </c>
      <c r="W58" s="218">
        <v>0</v>
      </c>
      <c r="X58" s="218">
        <v>0</v>
      </c>
      <c r="Y58" s="218">
        <v>0</v>
      </c>
      <c r="Z58" s="218">
        <v>0</v>
      </c>
      <c r="AA58" s="218">
        <v>0</v>
      </c>
      <c r="AB58" s="218">
        <v>302945.53999999998</v>
      </c>
      <c r="AC58" s="216" t="s">
        <v>100</v>
      </c>
      <c r="AD58" s="218">
        <v>0</v>
      </c>
      <c r="AE58" s="218">
        <f>U58</f>
        <v>1716691.39</v>
      </c>
      <c r="AF58" s="218">
        <v>0</v>
      </c>
      <c r="AG58" s="216"/>
      <c r="AH58" s="214" t="s">
        <v>255</v>
      </c>
      <c r="AI58" s="214" t="s">
        <v>254</v>
      </c>
      <c r="AJ58" s="212">
        <v>45554</v>
      </c>
    </row>
    <row r="59" spans="1:36" ht="46.95" customHeight="1" thickBot="1" x14ac:dyDescent="0.35">
      <c r="A59" s="1"/>
      <c r="B59" s="227"/>
      <c r="C59" s="217"/>
      <c r="D59" s="217"/>
      <c r="E59" s="217"/>
      <c r="F59" s="217"/>
      <c r="G59" s="217"/>
      <c r="H59" s="217"/>
      <c r="I59" s="217"/>
      <c r="J59" s="185" t="s">
        <v>271</v>
      </c>
      <c r="K59" s="185" t="s">
        <v>272</v>
      </c>
      <c r="L59" s="185" t="s">
        <v>139</v>
      </c>
      <c r="M59" s="185">
        <v>40</v>
      </c>
      <c r="N59" s="217"/>
      <c r="O59" s="217"/>
      <c r="P59" s="217"/>
      <c r="Q59" s="217"/>
      <c r="R59" s="217"/>
      <c r="S59" s="217"/>
      <c r="T59" s="219"/>
      <c r="U59" s="219"/>
      <c r="V59" s="219"/>
      <c r="W59" s="219"/>
      <c r="X59" s="219"/>
      <c r="Y59" s="219"/>
      <c r="Z59" s="219"/>
      <c r="AA59" s="219"/>
      <c r="AB59" s="219"/>
      <c r="AC59" s="217"/>
      <c r="AD59" s="219"/>
      <c r="AE59" s="219"/>
      <c r="AF59" s="219"/>
      <c r="AG59" s="217"/>
      <c r="AH59" s="215"/>
      <c r="AI59" s="215"/>
      <c r="AJ59" s="213"/>
    </row>
    <row r="60" spans="1:36" ht="36" customHeight="1" x14ac:dyDescent="0.3">
      <c r="A60" s="1"/>
      <c r="B60" s="226" t="s">
        <v>279</v>
      </c>
      <c r="C60" s="216" t="s">
        <v>280</v>
      </c>
      <c r="D60" s="216" t="s">
        <v>238</v>
      </c>
      <c r="E60" s="216" t="s">
        <v>155</v>
      </c>
      <c r="F60" s="216" t="s">
        <v>281</v>
      </c>
      <c r="G60" s="216" t="s">
        <v>268</v>
      </c>
      <c r="H60" s="216" t="s">
        <v>89</v>
      </c>
      <c r="I60" s="216" t="s">
        <v>89</v>
      </c>
      <c r="J60" s="183" t="s">
        <v>269</v>
      </c>
      <c r="K60" s="183" t="s">
        <v>270</v>
      </c>
      <c r="L60" s="183" t="s">
        <v>182</v>
      </c>
      <c r="M60" s="183">
        <v>30</v>
      </c>
      <c r="N60" s="216" t="s">
        <v>93</v>
      </c>
      <c r="O60" s="216" t="s">
        <v>126</v>
      </c>
      <c r="P60" s="216" t="s">
        <v>171</v>
      </c>
      <c r="Q60" s="216" t="s">
        <v>172</v>
      </c>
      <c r="R60" s="216" t="s">
        <v>97</v>
      </c>
      <c r="S60" s="216" t="s">
        <v>98</v>
      </c>
      <c r="T60" s="218">
        <f>U60</f>
        <v>642010.06999999995</v>
      </c>
      <c r="U60" s="218">
        <f>V60</f>
        <v>642010.06999999995</v>
      </c>
      <c r="V60" s="218">
        <v>642010.06999999995</v>
      </c>
      <c r="W60" s="218">
        <v>0</v>
      </c>
      <c r="X60" s="218">
        <v>0</v>
      </c>
      <c r="Y60" s="218">
        <v>0</v>
      </c>
      <c r="Z60" s="218">
        <v>0</v>
      </c>
      <c r="AA60" s="218">
        <v>0</v>
      </c>
      <c r="AB60" s="218">
        <v>113295.9</v>
      </c>
      <c r="AC60" s="216" t="s">
        <v>100</v>
      </c>
      <c r="AD60" s="218">
        <v>0</v>
      </c>
      <c r="AE60" s="218">
        <f>U60</f>
        <v>642010.06999999995</v>
      </c>
      <c r="AF60" s="218">
        <v>0</v>
      </c>
      <c r="AG60" s="216"/>
      <c r="AH60" s="214" t="s">
        <v>255</v>
      </c>
      <c r="AI60" s="214" t="s">
        <v>254</v>
      </c>
      <c r="AJ60" s="212">
        <v>45554</v>
      </c>
    </row>
    <row r="61" spans="1:36" ht="47.55" customHeight="1" thickBot="1" x14ac:dyDescent="0.35">
      <c r="A61" s="1"/>
      <c r="B61" s="227"/>
      <c r="C61" s="217"/>
      <c r="D61" s="217"/>
      <c r="E61" s="217"/>
      <c r="F61" s="217"/>
      <c r="G61" s="217"/>
      <c r="H61" s="217"/>
      <c r="I61" s="217"/>
      <c r="J61" s="185" t="s">
        <v>271</v>
      </c>
      <c r="K61" s="185" t="s">
        <v>272</v>
      </c>
      <c r="L61" s="185" t="s">
        <v>139</v>
      </c>
      <c r="M61" s="185">
        <v>37</v>
      </c>
      <c r="N61" s="217"/>
      <c r="O61" s="217"/>
      <c r="P61" s="217"/>
      <c r="Q61" s="217"/>
      <c r="R61" s="217"/>
      <c r="S61" s="217"/>
      <c r="T61" s="219"/>
      <c r="U61" s="219"/>
      <c r="V61" s="219"/>
      <c r="W61" s="219"/>
      <c r="X61" s="219"/>
      <c r="Y61" s="219"/>
      <c r="Z61" s="219"/>
      <c r="AA61" s="219"/>
      <c r="AB61" s="219"/>
      <c r="AC61" s="217"/>
      <c r="AD61" s="219"/>
      <c r="AE61" s="219"/>
      <c r="AF61" s="219"/>
      <c r="AG61" s="217"/>
      <c r="AH61" s="215"/>
      <c r="AI61" s="215"/>
      <c r="AJ61" s="213"/>
    </row>
    <row r="62" spans="1:36" ht="40.049999999999997" customHeight="1" x14ac:dyDescent="0.3">
      <c r="A62" s="1"/>
      <c r="B62" s="228" t="s">
        <v>282</v>
      </c>
      <c r="C62" s="216" t="s">
        <v>283</v>
      </c>
      <c r="D62" s="216" t="s">
        <v>238</v>
      </c>
      <c r="E62" s="216" t="s">
        <v>155</v>
      </c>
      <c r="F62" s="223" t="s">
        <v>284</v>
      </c>
      <c r="G62" s="223" t="s">
        <v>268</v>
      </c>
      <c r="H62" s="216" t="s">
        <v>89</v>
      </c>
      <c r="I62" s="216" t="s">
        <v>89</v>
      </c>
      <c r="J62" s="183" t="s">
        <v>269</v>
      </c>
      <c r="K62" s="183" t="s">
        <v>270</v>
      </c>
      <c r="L62" s="183" t="s">
        <v>182</v>
      </c>
      <c r="M62" s="186">
        <v>70</v>
      </c>
      <c r="N62" s="225" t="s">
        <v>93</v>
      </c>
      <c r="O62" s="225" t="s">
        <v>127</v>
      </c>
      <c r="P62" s="225" t="s">
        <v>171</v>
      </c>
      <c r="Q62" s="225" t="s">
        <v>172</v>
      </c>
      <c r="R62" s="225" t="s">
        <v>97</v>
      </c>
      <c r="S62" s="225" t="s">
        <v>98</v>
      </c>
      <c r="T62" s="211">
        <f>U62</f>
        <v>1088797.01</v>
      </c>
      <c r="U62" s="211">
        <f>V62</f>
        <v>1088797.01</v>
      </c>
      <c r="V62" s="211">
        <v>1088797.01</v>
      </c>
      <c r="W62" s="211">
        <v>0</v>
      </c>
      <c r="X62" s="211">
        <v>0</v>
      </c>
      <c r="Y62" s="211">
        <v>0</v>
      </c>
      <c r="Z62" s="211">
        <v>0</v>
      </c>
      <c r="AA62" s="211">
        <v>0</v>
      </c>
      <c r="AB62" s="211">
        <v>192140.65</v>
      </c>
      <c r="AC62" s="216" t="s">
        <v>100</v>
      </c>
      <c r="AD62" s="211">
        <v>0</v>
      </c>
      <c r="AE62" s="211">
        <f>U62</f>
        <v>1088797.01</v>
      </c>
      <c r="AF62" s="211">
        <v>0</v>
      </c>
      <c r="AG62" s="223"/>
      <c r="AH62" s="222" t="s">
        <v>264</v>
      </c>
      <c r="AI62" s="222" t="s">
        <v>263</v>
      </c>
      <c r="AJ62" s="220">
        <v>45644</v>
      </c>
    </row>
    <row r="63" spans="1:36" ht="37.049999999999997" customHeight="1" thickBot="1" x14ac:dyDescent="0.35">
      <c r="A63" s="1"/>
      <c r="B63" s="228"/>
      <c r="C63" s="224"/>
      <c r="D63" s="224"/>
      <c r="E63" s="224"/>
      <c r="F63" s="223"/>
      <c r="G63" s="223"/>
      <c r="H63" s="224"/>
      <c r="I63" s="224"/>
      <c r="J63" s="195" t="s">
        <v>271</v>
      </c>
      <c r="K63" s="195" t="s">
        <v>272</v>
      </c>
      <c r="L63" s="195" t="s">
        <v>139</v>
      </c>
      <c r="M63" s="195">
        <v>70</v>
      </c>
      <c r="N63" s="224"/>
      <c r="O63" s="224"/>
      <c r="P63" s="224"/>
      <c r="Q63" s="224"/>
      <c r="R63" s="224"/>
      <c r="S63" s="224"/>
      <c r="T63" s="211"/>
      <c r="U63" s="211"/>
      <c r="V63" s="211"/>
      <c r="W63" s="211"/>
      <c r="X63" s="211"/>
      <c r="Y63" s="211"/>
      <c r="Z63" s="211"/>
      <c r="AA63" s="211"/>
      <c r="AB63" s="211"/>
      <c r="AC63" s="224"/>
      <c r="AD63" s="211"/>
      <c r="AE63" s="211"/>
      <c r="AF63" s="211"/>
      <c r="AG63" s="223"/>
      <c r="AH63" s="222"/>
      <c r="AI63" s="222"/>
      <c r="AJ63" s="221"/>
    </row>
    <row r="64" spans="1:36" ht="44.55" customHeight="1" x14ac:dyDescent="0.3">
      <c r="A64" s="1"/>
      <c r="B64" s="205" t="s">
        <v>285</v>
      </c>
      <c r="C64" s="203" t="s">
        <v>286</v>
      </c>
      <c r="D64" s="203" t="s">
        <v>234</v>
      </c>
      <c r="E64" s="203" t="s">
        <v>155</v>
      </c>
      <c r="F64" s="203" t="s">
        <v>164</v>
      </c>
      <c r="G64" s="203" t="s">
        <v>166</v>
      </c>
      <c r="H64" s="203" t="s">
        <v>89</v>
      </c>
      <c r="I64" s="203" t="s">
        <v>89</v>
      </c>
      <c r="J64" s="183" t="s">
        <v>167</v>
      </c>
      <c r="K64" s="183" t="s">
        <v>168</v>
      </c>
      <c r="L64" s="183" t="s">
        <v>145</v>
      </c>
      <c r="M64" s="183">
        <v>42</v>
      </c>
      <c r="N64" s="203" t="s">
        <v>93</v>
      </c>
      <c r="O64" s="203" t="s">
        <v>133</v>
      </c>
      <c r="P64" s="203" t="s">
        <v>171</v>
      </c>
      <c r="Q64" s="203" t="s">
        <v>172</v>
      </c>
      <c r="R64" s="203" t="s">
        <v>97</v>
      </c>
      <c r="S64" s="203" t="s">
        <v>98</v>
      </c>
      <c r="T64" s="207">
        <f>U64</f>
        <v>2020923.73</v>
      </c>
      <c r="U64" s="207">
        <f>V64</f>
        <v>2020923.73</v>
      </c>
      <c r="V64" s="207">
        <v>2020923.73</v>
      </c>
      <c r="W64" s="207">
        <v>0</v>
      </c>
      <c r="X64" s="207">
        <v>0</v>
      </c>
      <c r="Y64" s="207">
        <v>0</v>
      </c>
      <c r="Z64" s="207">
        <v>0</v>
      </c>
      <c r="AA64" s="207">
        <v>0</v>
      </c>
      <c r="AB64" s="207">
        <v>356633.59999999998</v>
      </c>
      <c r="AC64" s="203" t="s">
        <v>100</v>
      </c>
      <c r="AD64" s="207">
        <v>0</v>
      </c>
      <c r="AE64" s="207">
        <f>U64</f>
        <v>2020923.73</v>
      </c>
      <c r="AF64" s="207">
        <v>0</v>
      </c>
      <c r="AG64" s="203"/>
      <c r="AH64" s="209" t="s">
        <v>264</v>
      </c>
      <c r="AI64" s="209" t="s">
        <v>287</v>
      </c>
      <c r="AJ64" s="198">
        <v>45639</v>
      </c>
    </row>
    <row r="65" spans="1:36" ht="49.5" customHeight="1" thickBot="1" x14ac:dyDescent="0.35">
      <c r="A65" s="1"/>
      <c r="B65" s="206"/>
      <c r="C65" s="204"/>
      <c r="D65" s="204"/>
      <c r="E65" s="204"/>
      <c r="F65" s="204"/>
      <c r="G65" s="204"/>
      <c r="H65" s="204"/>
      <c r="I65" s="204"/>
      <c r="J65" s="185" t="s">
        <v>169</v>
      </c>
      <c r="K65" s="185" t="s">
        <v>170</v>
      </c>
      <c r="L65" s="185" t="s">
        <v>139</v>
      </c>
      <c r="M65" s="185">
        <v>42</v>
      </c>
      <c r="N65" s="204"/>
      <c r="O65" s="204"/>
      <c r="P65" s="204"/>
      <c r="Q65" s="204"/>
      <c r="R65" s="204"/>
      <c r="S65" s="204"/>
      <c r="T65" s="208"/>
      <c r="U65" s="208"/>
      <c r="V65" s="208"/>
      <c r="W65" s="208"/>
      <c r="X65" s="208"/>
      <c r="Y65" s="208"/>
      <c r="Z65" s="208"/>
      <c r="AA65" s="208"/>
      <c r="AB65" s="208"/>
      <c r="AC65" s="204"/>
      <c r="AD65" s="208"/>
      <c r="AE65" s="208"/>
      <c r="AF65" s="208"/>
      <c r="AG65" s="204"/>
      <c r="AH65" s="210"/>
      <c r="AI65" s="210"/>
      <c r="AJ65" s="199"/>
    </row>
    <row r="66" spans="1:36" ht="61.2" customHeight="1" x14ac:dyDescent="0.3">
      <c r="A66" s="1"/>
      <c r="B66" s="205" t="s">
        <v>290</v>
      </c>
      <c r="C66" s="203" t="s">
        <v>294</v>
      </c>
      <c r="D66" s="203" t="s">
        <v>235</v>
      </c>
      <c r="E66" s="203" t="s">
        <v>155</v>
      </c>
      <c r="F66" s="203" t="s">
        <v>292</v>
      </c>
      <c r="G66" s="203" t="s">
        <v>166</v>
      </c>
      <c r="H66" s="203" t="s">
        <v>89</v>
      </c>
      <c r="I66" s="203" t="s">
        <v>89</v>
      </c>
      <c r="J66" s="184" t="s">
        <v>177</v>
      </c>
      <c r="K66" s="184" t="s">
        <v>178</v>
      </c>
      <c r="L66" s="184" t="s">
        <v>179</v>
      </c>
      <c r="M66" s="183">
        <v>30</v>
      </c>
      <c r="N66" s="203" t="s">
        <v>93</v>
      </c>
      <c r="O66" s="203" t="s">
        <v>133</v>
      </c>
      <c r="P66" s="203" t="s">
        <v>171</v>
      </c>
      <c r="Q66" s="203" t="s">
        <v>172</v>
      </c>
      <c r="R66" s="203" t="s">
        <v>97</v>
      </c>
      <c r="S66" s="203" t="s">
        <v>98</v>
      </c>
      <c r="T66" s="207">
        <f>U66</f>
        <v>1991869.95</v>
      </c>
      <c r="U66" s="207">
        <f>V66</f>
        <v>1991869.95</v>
      </c>
      <c r="V66" s="207">
        <v>1991869.95</v>
      </c>
      <c r="W66" s="207">
        <v>0</v>
      </c>
      <c r="X66" s="207">
        <v>0</v>
      </c>
      <c r="Y66" s="207">
        <v>0</v>
      </c>
      <c r="Z66" s="207">
        <v>0</v>
      </c>
      <c r="AA66" s="207">
        <v>0</v>
      </c>
      <c r="AB66" s="207">
        <v>351506.47</v>
      </c>
      <c r="AC66" s="203" t="s">
        <v>100</v>
      </c>
      <c r="AD66" s="207">
        <v>0</v>
      </c>
      <c r="AE66" s="207">
        <f>U66</f>
        <v>1991869.95</v>
      </c>
      <c r="AF66" s="207">
        <v>0</v>
      </c>
      <c r="AG66" s="203"/>
      <c r="AH66" s="200" t="s">
        <v>295</v>
      </c>
      <c r="AI66" s="200" t="s">
        <v>296</v>
      </c>
      <c r="AJ66" s="198">
        <v>46129</v>
      </c>
    </row>
    <row r="67" spans="1:36" ht="60.6" customHeight="1" thickBot="1" x14ac:dyDescent="0.35">
      <c r="A67" s="1"/>
      <c r="B67" s="206"/>
      <c r="C67" s="204"/>
      <c r="D67" s="204"/>
      <c r="E67" s="204"/>
      <c r="F67" s="204"/>
      <c r="G67" s="204"/>
      <c r="H67" s="204"/>
      <c r="I67" s="204"/>
      <c r="J67" s="185" t="s">
        <v>180</v>
      </c>
      <c r="K67" s="185" t="s">
        <v>181</v>
      </c>
      <c r="L67" s="185" t="s">
        <v>182</v>
      </c>
      <c r="M67" s="185">
        <v>30</v>
      </c>
      <c r="N67" s="204"/>
      <c r="O67" s="204"/>
      <c r="P67" s="204"/>
      <c r="Q67" s="204"/>
      <c r="R67" s="204"/>
      <c r="S67" s="204"/>
      <c r="T67" s="208"/>
      <c r="U67" s="208"/>
      <c r="V67" s="208"/>
      <c r="W67" s="208"/>
      <c r="X67" s="208"/>
      <c r="Y67" s="208"/>
      <c r="Z67" s="208"/>
      <c r="AA67" s="208"/>
      <c r="AB67" s="208"/>
      <c r="AC67" s="204"/>
      <c r="AD67" s="208"/>
      <c r="AE67" s="208"/>
      <c r="AF67" s="208"/>
      <c r="AG67" s="204"/>
      <c r="AH67" s="201"/>
      <c r="AI67" s="201"/>
      <c r="AJ67" s="199"/>
    </row>
    <row r="68" spans="1:36" ht="60.6" customHeight="1" x14ac:dyDescent="0.3">
      <c r="A68" s="303"/>
      <c r="B68" s="304" t="s">
        <v>297</v>
      </c>
      <c r="C68" s="305" t="s">
        <v>300</v>
      </c>
      <c r="D68" s="305" t="s">
        <v>234</v>
      </c>
      <c r="E68" s="305" t="s">
        <v>155</v>
      </c>
      <c r="F68" s="305" t="s">
        <v>303</v>
      </c>
      <c r="G68" s="305" t="s">
        <v>304</v>
      </c>
      <c r="H68" s="305" t="s">
        <v>89</v>
      </c>
      <c r="I68" s="305" t="s">
        <v>89</v>
      </c>
      <c r="J68" s="306" t="s">
        <v>305</v>
      </c>
      <c r="K68" s="306" t="s">
        <v>306</v>
      </c>
      <c r="L68" s="306" t="s">
        <v>145</v>
      </c>
      <c r="M68" s="306">
        <v>2</v>
      </c>
      <c r="N68" s="305" t="s">
        <v>93</v>
      </c>
      <c r="O68" s="305" t="s">
        <v>94</v>
      </c>
      <c r="P68" s="305" t="s">
        <v>171</v>
      </c>
      <c r="Q68" s="305" t="s">
        <v>172</v>
      </c>
      <c r="R68" s="305" t="s">
        <v>97</v>
      </c>
      <c r="S68" s="305" t="s">
        <v>98</v>
      </c>
      <c r="T68" s="307">
        <f>U68</f>
        <v>285000</v>
      </c>
      <c r="U68" s="307">
        <f>V68</f>
        <v>285000</v>
      </c>
      <c r="V68" s="307">
        <v>285000</v>
      </c>
      <c r="W68" s="307">
        <v>0</v>
      </c>
      <c r="X68" s="307">
        <v>0</v>
      </c>
      <c r="Y68" s="307">
        <v>0</v>
      </c>
      <c r="Z68" s="307">
        <v>0</v>
      </c>
      <c r="AA68" s="307">
        <v>0</v>
      </c>
      <c r="AB68" s="307">
        <v>15000</v>
      </c>
      <c r="AC68" s="305" t="s">
        <v>100</v>
      </c>
      <c r="AD68" s="307">
        <v>0</v>
      </c>
      <c r="AE68" s="307">
        <f>U68</f>
        <v>285000</v>
      </c>
      <c r="AF68" s="307">
        <v>0</v>
      </c>
      <c r="AG68" s="305"/>
      <c r="AH68" s="308" t="s">
        <v>311</v>
      </c>
      <c r="AI68" s="308" t="s">
        <v>312</v>
      </c>
      <c r="AJ68" s="309"/>
    </row>
    <row r="69" spans="1:36" ht="60.6" customHeight="1" thickBot="1" x14ac:dyDescent="0.35">
      <c r="A69" s="303"/>
      <c r="B69" s="310"/>
      <c r="C69" s="311"/>
      <c r="D69" s="311"/>
      <c r="E69" s="311"/>
      <c r="F69" s="311"/>
      <c r="G69" s="311"/>
      <c r="H69" s="311"/>
      <c r="I69" s="311"/>
      <c r="J69" s="312" t="s">
        <v>307</v>
      </c>
      <c r="K69" s="312" t="s">
        <v>308</v>
      </c>
      <c r="L69" s="312" t="s">
        <v>139</v>
      </c>
      <c r="M69" s="313">
        <v>2</v>
      </c>
      <c r="N69" s="311"/>
      <c r="O69" s="311"/>
      <c r="P69" s="311"/>
      <c r="Q69" s="311"/>
      <c r="R69" s="311"/>
      <c r="S69" s="311"/>
      <c r="T69" s="314"/>
      <c r="U69" s="314"/>
      <c r="V69" s="314"/>
      <c r="W69" s="314"/>
      <c r="X69" s="314"/>
      <c r="Y69" s="314"/>
      <c r="Z69" s="314"/>
      <c r="AA69" s="314"/>
      <c r="AB69" s="314"/>
      <c r="AC69" s="311"/>
      <c r="AD69" s="314"/>
      <c r="AE69" s="314"/>
      <c r="AF69" s="314"/>
      <c r="AG69" s="311"/>
      <c r="AH69" s="315"/>
      <c r="AI69" s="315"/>
      <c r="AJ69" s="316"/>
    </row>
    <row r="70" spans="1:36" ht="60.6" customHeight="1" x14ac:dyDescent="0.3">
      <c r="A70" s="303"/>
      <c r="B70" s="304" t="s">
        <v>298</v>
      </c>
      <c r="C70" s="305" t="s">
        <v>301</v>
      </c>
      <c r="D70" s="305" t="s">
        <v>234</v>
      </c>
      <c r="E70" s="305" t="s">
        <v>155</v>
      </c>
      <c r="F70" s="305" t="s">
        <v>309</v>
      </c>
      <c r="G70" s="305" t="s">
        <v>304</v>
      </c>
      <c r="H70" s="305" t="s">
        <v>89</v>
      </c>
      <c r="I70" s="305" t="s">
        <v>89</v>
      </c>
      <c r="J70" s="306" t="s">
        <v>305</v>
      </c>
      <c r="K70" s="306" t="s">
        <v>306</v>
      </c>
      <c r="L70" s="306" t="s">
        <v>145</v>
      </c>
      <c r="M70" s="306">
        <v>9</v>
      </c>
      <c r="N70" s="305" t="s">
        <v>93</v>
      </c>
      <c r="O70" s="305" t="s">
        <v>128</v>
      </c>
      <c r="P70" s="305" t="s">
        <v>171</v>
      </c>
      <c r="Q70" s="305" t="s">
        <v>172</v>
      </c>
      <c r="R70" s="305" t="s">
        <v>97</v>
      </c>
      <c r="S70" s="305" t="s">
        <v>98</v>
      </c>
      <c r="T70" s="307">
        <f>U70</f>
        <v>511000</v>
      </c>
      <c r="U70" s="307">
        <f>V70</f>
        <v>511000</v>
      </c>
      <c r="V70" s="307">
        <v>511000</v>
      </c>
      <c r="W70" s="307">
        <v>0</v>
      </c>
      <c r="X70" s="307">
        <v>0</v>
      </c>
      <c r="Y70" s="307">
        <v>0</v>
      </c>
      <c r="Z70" s="307">
        <v>0</v>
      </c>
      <c r="AA70" s="307">
        <v>0</v>
      </c>
      <c r="AB70" s="307">
        <v>26894.74</v>
      </c>
      <c r="AC70" s="305" t="s">
        <v>100</v>
      </c>
      <c r="AD70" s="307">
        <v>0</v>
      </c>
      <c r="AE70" s="307">
        <f>U70</f>
        <v>511000</v>
      </c>
      <c r="AF70" s="307">
        <v>0</v>
      </c>
      <c r="AG70" s="305"/>
      <c r="AH70" s="308" t="s">
        <v>311</v>
      </c>
      <c r="AI70" s="308" t="s">
        <v>312</v>
      </c>
      <c r="AJ70" s="309"/>
    </row>
    <row r="71" spans="1:36" ht="60.6" customHeight="1" thickBot="1" x14ac:dyDescent="0.35">
      <c r="A71" s="303"/>
      <c r="B71" s="317"/>
      <c r="C71" s="318"/>
      <c r="D71" s="318"/>
      <c r="E71" s="318"/>
      <c r="F71" s="318"/>
      <c r="G71" s="318"/>
      <c r="H71" s="318"/>
      <c r="I71" s="318"/>
      <c r="J71" s="312" t="s">
        <v>307</v>
      </c>
      <c r="K71" s="312" t="s">
        <v>308</v>
      </c>
      <c r="L71" s="312" t="s">
        <v>139</v>
      </c>
      <c r="M71" s="312">
        <v>9</v>
      </c>
      <c r="N71" s="318"/>
      <c r="O71" s="318"/>
      <c r="P71" s="318"/>
      <c r="Q71" s="318"/>
      <c r="R71" s="318"/>
      <c r="S71" s="318"/>
      <c r="T71" s="319"/>
      <c r="U71" s="319"/>
      <c r="V71" s="319"/>
      <c r="W71" s="319"/>
      <c r="X71" s="319"/>
      <c r="Y71" s="319"/>
      <c r="Z71" s="319"/>
      <c r="AA71" s="319"/>
      <c r="AB71" s="319"/>
      <c r="AC71" s="318"/>
      <c r="AD71" s="319"/>
      <c r="AE71" s="319"/>
      <c r="AF71" s="319"/>
      <c r="AG71" s="318"/>
      <c r="AH71" s="320"/>
      <c r="AI71" s="320"/>
      <c r="AJ71" s="321"/>
    </row>
    <row r="72" spans="1:36" ht="60.6" customHeight="1" x14ac:dyDescent="0.3">
      <c r="A72" s="303"/>
      <c r="B72" s="310" t="s">
        <v>299</v>
      </c>
      <c r="C72" s="311" t="s">
        <v>302</v>
      </c>
      <c r="D72" s="311" t="s">
        <v>234</v>
      </c>
      <c r="E72" s="311" t="s">
        <v>155</v>
      </c>
      <c r="F72" s="311" t="s">
        <v>310</v>
      </c>
      <c r="G72" s="311" t="s">
        <v>304</v>
      </c>
      <c r="H72" s="311" t="s">
        <v>89</v>
      </c>
      <c r="I72" s="311" t="s">
        <v>89</v>
      </c>
      <c r="J72" s="306" t="s">
        <v>305</v>
      </c>
      <c r="K72" s="306" t="s">
        <v>306</v>
      </c>
      <c r="L72" s="306" t="s">
        <v>145</v>
      </c>
      <c r="M72" s="322">
        <v>42</v>
      </c>
      <c r="N72" s="311" t="s">
        <v>93</v>
      </c>
      <c r="O72" s="311" t="s">
        <v>126</v>
      </c>
      <c r="P72" s="311" t="s">
        <v>171</v>
      </c>
      <c r="Q72" s="311" t="s">
        <v>172</v>
      </c>
      <c r="R72" s="311" t="s">
        <v>97</v>
      </c>
      <c r="S72" s="311" t="s">
        <v>98</v>
      </c>
      <c r="T72" s="314">
        <f>U72</f>
        <v>452323.19</v>
      </c>
      <c r="U72" s="314">
        <f>V72</f>
        <v>452323.19</v>
      </c>
      <c r="V72" s="314">
        <v>452323.19</v>
      </c>
      <c r="W72" s="314">
        <v>0</v>
      </c>
      <c r="X72" s="314">
        <v>0</v>
      </c>
      <c r="Y72" s="314">
        <v>0</v>
      </c>
      <c r="Z72" s="314">
        <v>0</v>
      </c>
      <c r="AA72" s="314">
        <v>0</v>
      </c>
      <c r="AB72" s="314">
        <v>501505.78</v>
      </c>
      <c r="AC72" s="311" t="s">
        <v>100</v>
      </c>
      <c r="AD72" s="314">
        <v>0</v>
      </c>
      <c r="AE72" s="314">
        <f>U72</f>
        <v>452323.19</v>
      </c>
      <c r="AF72" s="314">
        <v>0</v>
      </c>
      <c r="AG72" s="311"/>
      <c r="AH72" s="315" t="s">
        <v>311</v>
      </c>
      <c r="AI72" s="315" t="s">
        <v>312</v>
      </c>
      <c r="AJ72" s="316"/>
    </row>
    <row r="73" spans="1:36" ht="60.6" customHeight="1" thickBot="1" x14ac:dyDescent="0.35">
      <c r="A73" s="303"/>
      <c r="B73" s="317"/>
      <c r="C73" s="318"/>
      <c r="D73" s="318"/>
      <c r="E73" s="318"/>
      <c r="F73" s="318"/>
      <c r="G73" s="318"/>
      <c r="H73" s="318"/>
      <c r="I73" s="318"/>
      <c r="J73" s="312" t="s">
        <v>307</v>
      </c>
      <c r="K73" s="312" t="s">
        <v>308</v>
      </c>
      <c r="L73" s="312" t="s">
        <v>139</v>
      </c>
      <c r="M73" s="312">
        <v>42</v>
      </c>
      <c r="N73" s="318"/>
      <c r="O73" s="318"/>
      <c r="P73" s="318"/>
      <c r="Q73" s="318"/>
      <c r="R73" s="318"/>
      <c r="S73" s="318"/>
      <c r="T73" s="319"/>
      <c r="U73" s="319"/>
      <c r="V73" s="319"/>
      <c r="W73" s="319"/>
      <c r="X73" s="319"/>
      <c r="Y73" s="319"/>
      <c r="Z73" s="319"/>
      <c r="AA73" s="319"/>
      <c r="AB73" s="319"/>
      <c r="AC73" s="318"/>
      <c r="AD73" s="319"/>
      <c r="AE73" s="319"/>
      <c r="AF73" s="319"/>
      <c r="AG73" s="318"/>
      <c r="AH73" s="320"/>
      <c r="AI73" s="320"/>
      <c r="AJ73" s="321"/>
    </row>
    <row r="74" spans="1:36" x14ac:dyDescent="0.3">
      <c r="A74" s="1"/>
      <c r="B74" s="8" t="s">
        <v>23</v>
      </c>
      <c r="C74" s="9"/>
      <c r="D74" s="9"/>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row>
    <row r="75" spans="1:36" x14ac:dyDescent="0.3">
      <c r="A75" s="9"/>
      <c r="B75" s="9" t="s">
        <v>73</v>
      </c>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row>
    <row r="76" spans="1:36" x14ac:dyDescent="0.3">
      <c r="A76" s="14"/>
      <c r="B76" s="9" t="s">
        <v>74</v>
      </c>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row>
    <row r="77" spans="1:36"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row>
    <row r="78" spans="1:36" x14ac:dyDescent="0.3">
      <c r="A78" s="1"/>
      <c r="B78" s="283" t="s">
        <v>288</v>
      </c>
      <c r="C78" s="283"/>
      <c r="D78" s="283"/>
      <c r="E78" s="283"/>
      <c r="F78" s="283"/>
      <c r="G78" s="283"/>
      <c r="H78" s="283"/>
      <c r="I78" s="283"/>
      <c r="J78" s="283"/>
      <c r="K78" s="283"/>
      <c r="L78" s="1"/>
      <c r="M78" s="1"/>
      <c r="N78" s="1"/>
      <c r="O78" s="1"/>
      <c r="P78" s="1"/>
      <c r="Q78" s="1"/>
      <c r="R78" s="1"/>
      <c r="S78" s="1"/>
      <c r="T78" s="1"/>
      <c r="U78" s="1"/>
      <c r="V78" s="1"/>
      <c r="W78" s="1"/>
      <c r="X78" s="1"/>
      <c r="Y78" s="1"/>
      <c r="Z78" s="1"/>
      <c r="AA78" s="1"/>
      <c r="AB78" s="1"/>
      <c r="AC78" s="1"/>
      <c r="AD78" s="1"/>
      <c r="AE78" s="1"/>
      <c r="AF78" s="1"/>
      <c r="AG78" s="1"/>
      <c r="AH78" s="1"/>
      <c r="AI78" s="1"/>
      <c r="AJ78" s="1"/>
    </row>
    <row r="79" spans="1:36" x14ac:dyDescent="0.3">
      <c r="A79" s="1"/>
      <c r="B79" s="202" t="s">
        <v>293</v>
      </c>
      <c r="C79" s="202"/>
      <c r="D79" s="202"/>
      <c r="E79" s="202"/>
      <c r="F79" s="202"/>
      <c r="G79" s="202"/>
      <c r="H79" s="202"/>
      <c r="I79" s="202"/>
      <c r="J79" s="202"/>
      <c r="K79" s="202"/>
      <c r="L79" s="202"/>
      <c r="M79" s="1"/>
      <c r="N79" s="1"/>
      <c r="O79" s="1"/>
      <c r="P79" s="1"/>
      <c r="Q79" s="1"/>
      <c r="R79" s="1"/>
      <c r="S79" s="1"/>
      <c r="T79" s="1"/>
      <c r="U79" s="1"/>
      <c r="V79" s="1"/>
      <c r="W79" s="1"/>
      <c r="X79" s="1"/>
      <c r="Y79" s="1"/>
      <c r="Z79" s="1"/>
      <c r="AA79" s="1"/>
      <c r="AB79" s="1"/>
      <c r="AC79" s="1"/>
      <c r="AD79" s="1"/>
      <c r="AE79" s="1"/>
      <c r="AF79" s="1"/>
      <c r="AG79" s="1"/>
      <c r="AH79" s="1"/>
      <c r="AI79" s="1"/>
      <c r="AJ79" s="1"/>
    </row>
    <row r="80" spans="1:36" x14ac:dyDescent="0.3">
      <c r="A80" s="1"/>
      <c r="B80" s="253" t="s">
        <v>24</v>
      </c>
      <c r="C80" s="253"/>
      <c r="D80" s="253"/>
      <c r="E80" s="253"/>
      <c r="F80" s="253"/>
      <c r="G80" s="253"/>
      <c r="H80" s="253"/>
      <c r="I80" s="253"/>
      <c r="J80" s="253"/>
      <c r="K80" s="253"/>
      <c r="L80" s="253"/>
      <c r="M80" s="253"/>
      <c r="N80" s="253"/>
      <c r="O80" s="253"/>
      <c r="P80" s="253"/>
      <c r="Q80" s="253"/>
      <c r="R80" s="253"/>
      <c r="S80" s="253"/>
      <c r="T80" s="253"/>
      <c r="U80" s="253"/>
      <c r="V80" s="253"/>
      <c r="W80" s="253"/>
      <c r="X80" s="253"/>
      <c r="Y80" s="253"/>
      <c r="Z80" s="253"/>
      <c r="AA80" s="253"/>
      <c r="AB80" s="253"/>
      <c r="AC80" s="253"/>
      <c r="AD80" s="253"/>
      <c r="AE80" s="253"/>
      <c r="AF80" s="253"/>
      <c r="AG80" s="253"/>
      <c r="AH80" s="253"/>
      <c r="AI80" s="253"/>
      <c r="AJ80" s="253"/>
    </row>
  </sheetData>
  <mergeCells count="984">
    <mergeCell ref="B78:K78"/>
    <mergeCell ref="AJ32:AJ33"/>
    <mergeCell ref="N34:N35"/>
    <mergeCell ref="O34:O35"/>
    <mergeCell ref="P34:P35"/>
    <mergeCell ref="Q34:Q35"/>
    <mergeCell ref="R34:R35"/>
    <mergeCell ref="S34:S35"/>
    <mergeCell ref="T34:T35"/>
    <mergeCell ref="U34:U35"/>
    <mergeCell ref="V34:V35"/>
    <mergeCell ref="W34:W35"/>
    <mergeCell ref="X34:X35"/>
    <mergeCell ref="Y34:Y35"/>
    <mergeCell ref="Z34:Z35"/>
    <mergeCell ref="AA34:AA35"/>
    <mergeCell ref="AB34:AB35"/>
    <mergeCell ref="AC34:AC35"/>
    <mergeCell ref="AD34:AD35"/>
    <mergeCell ref="AE34:AE35"/>
    <mergeCell ref="AF34:AF35"/>
    <mergeCell ref="AG34:AG35"/>
    <mergeCell ref="AH34:AH35"/>
    <mergeCell ref="AI34:AI35"/>
    <mergeCell ref="AJ34:AJ35"/>
    <mergeCell ref="AI30:AI31"/>
    <mergeCell ref="AJ30:AJ31"/>
    <mergeCell ref="N32:N33"/>
    <mergeCell ref="O32:O33"/>
    <mergeCell ref="P32:P33"/>
    <mergeCell ref="Q32:Q33"/>
    <mergeCell ref="R32:R33"/>
    <mergeCell ref="S32:S33"/>
    <mergeCell ref="T32:T33"/>
    <mergeCell ref="U32:U33"/>
    <mergeCell ref="V32:V33"/>
    <mergeCell ref="W32:W33"/>
    <mergeCell ref="X32:X33"/>
    <mergeCell ref="Y32:Y33"/>
    <mergeCell ref="Z32:Z33"/>
    <mergeCell ref="AA32:AA33"/>
    <mergeCell ref="AB32:AB33"/>
    <mergeCell ref="AC32:AC33"/>
    <mergeCell ref="AD32:AD33"/>
    <mergeCell ref="AE32:AE33"/>
    <mergeCell ref="AF32:AF33"/>
    <mergeCell ref="AG32:AG33"/>
    <mergeCell ref="AH32:AH33"/>
    <mergeCell ref="AI32:AI33"/>
    <mergeCell ref="Z30:Z31"/>
    <mergeCell ref="AA30:AA31"/>
    <mergeCell ref="AB30:AB31"/>
    <mergeCell ref="AC30:AC31"/>
    <mergeCell ref="AD30:AD31"/>
    <mergeCell ref="AE30:AE31"/>
    <mergeCell ref="AF30:AF31"/>
    <mergeCell ref="AG30:AG31"/>
    <mergeCell ref="AH30:AH31"/>
    <mergeCell ref="Q30:Q31"/>
    <mergeCell ref="R30:R31"/>
    <mergeCell ref="S30:S31"/>
    <mergeCell ref="T30:T31"/>
    <mergeCell ref="U30:U31"/>
    <mergeCell ref="V30:V31"/>
    <mergeCell ref="W30:W31"/>
    <mergeCell ref="X30:X31"/>
    <mergeCell ref="Y30:Y31"/>
    <mergeCell ref="H30:H31"/>
    <mergeCell ref="I30:I31"/>
    <mergeCell ref="H32:H33"/>
    <mergeCell ref="I32:I33"/>
    <mergeCell ref="H34:H35"/>
    <mergeCell ref="I34:I35"/>
    <mergeCell ref="N30:N31"/>
    <mergeCell ref="O30:O31"/>
    <mergeCell ref="P30:P31"/>
    <mergeCell ref="AF28:AF29"/>
    <mergeCell ref="AG28:AG29"/>
    <mergeCell ref="T24:T29"/>
    <mergeCell ref="AH24:AH29"/>
    <mergeCell ref="AI24:AI29"/>
    <mergeCell ref="AJ24:AJ29"/>
    <mergeCell ref="B30:B31"/>
    <mergeCell ref="B32:B33"/>
    <mergeCell ref="B34:B35"/>
    <mergeCell ref="C30:C31"/>
    <mergeCell ref="C32:C33"/>
    <mergeCell ref="C34:C35"/>
    <mergeCell ref="D30:D31"/>
    <mergeCell ref="E30:E31"/>
    <mergeCell ref="D32:D33"/>
    <mergeCell ref="E32:E33"/>
    <mergeCell ref="D34:D35"/>
    <mergeCell ref="E34:E35"/>
    <mergeCell ref="F30:F31"/>
    <mergeCell ref="G30:G31"/>
    <mergeCell ref="F32:F33"/>
    <mergeCell ref="G32:G33"/>
    <mergeCell ref="F34:F35"/>
    <mergeCell ref="G34:G35"/>
    <mergeCell ref="AD26:AD27"/>
    <mergeCell ref="AE26:AE27"/>
    <mergeCell ref="AF26:AF27"/>
    <mergeCell ref="AG26:AG27"/>
    <mergeCell ref="H28:H29"/>
    <mergeCell ref="I28:I29"/>
    <mergeCell ref="N28:N29"/>
    <mergeCell ref="O28:O29"/>
    <mergeCell ref="P28:P29"/>
    <mergeCell ref="Q28:Q29"/>
    <mergeCell ref="R28:R29"/>
    <mergeCell ref="S28:S29"/>
    <mergeCell ref="U28:U29"/>
    <mergeCell ref="V28:V29"/>
    <mergeCell ref="W28:W29"/>
    <mergeCell ref="X28:X29"/>
    <mergeCell ref="Y28:Y29"/>
    <mergeCell ref="Z28:Z29"/>
    <mergeCell ref="AA28:AA29"/>
    <mergeCell ref="AB28:AB29"/>
    <mergeCell ref="AC28:AC29"/>
    <mergeCell ref="AD28:AD29"/>
    <mergeCell ref="AE28:AE29"/>
    <mergeCell ref="U26:U27"/>
    <mergeCell ref="Y26:Y27"/>
    <mergeCell ref="Z26:Z27"/>
    <mergeCell ref="AA26:AA27"/>
    <mergeCell ref="AB26:AB27"/>
    <mergeCell ref="AC26:AC27"/>
    <mergeCell ref="H26:H27"/>
    <mergeCell ref="I26:I27"/>
    <mergeCell ref="N26:N27"/>
    <mergeCell ref="O26:O27"/>
    <mergeCell ref="P26:P27"/>
    <mergeCell ref="Q26:Q27"/>
    <mergeCell ref="R26:R27"/>
    <mergeCell ref="S26:S27"/>
    <mergeCell ref="AD24:AD25"/>
    <mergeCell ref="AE24:AE25"/>
    <mergeCell ref="AF24:AF25"/>
    <mergeCell ref="AG24:AG25"/>
    <mergeCell ref="AJ22:AJ23"/>
    <mergeCell ref="B24:B29"/>
    <mergeCell ref="C24:C29"/>
    <mergeCell ref="D24:D29"/>
    <mergeCell ref="E24:E29"/>
    <mergeCell ref="F24:F25"/>
    <mergeCell ref="F26:F27"/>
    <mergeCell ref="F28:F29"/>
    <mergeCell ref="G24:G29"/>
    <mergeCell ref="H24:H25"/>
    <mergeCell ref="I24:I25"/>
    <mergeCell ref="N24:N25"/>
    <mergeCell ref="O24:O25"/>
    <mergeCell ref="P24:P25"/>
    <mergeCell ref="Q24:Q25"/>
    <mergeCell ref="R24:R25"/>
    <mergeCell ref="S24:S25"/>
    <mergeCell ref="V26:V27"/>
    <mergeCell ref="W26:W27"/>
    <mergeCell ref="X26:X27"/>
    <mergeCell ref="U24:U25"/>
    <mergeCell ref="V24:V25"/>
    <mergeCell ref="W24:W25"/>
    <mergeCell ref="X24:X25"/>
    <mergeCell ref="Y24:Y25"/>
    <mergeCell ref="Z24:Z25"/>
    <mergeCell ref="AA22:AA23"/>
    <mergeCell ref="AB22:AB23"/>
    <mergeCell ref="AC22:AC23"/>
    <mergeCell ref="X22:X23"/>
    <mergeCell ref="Y22:Y23"/>
    <mergeCell ref="Z22:Z23"/>
    <mergeCell ref="AA24:AA25"/>
    <mergeCell ref="AB24:AB25"/>
    <mergeCell ref="AC24:AC25"/>
    <mergeCell ref="AD22:AD23"/>
    <mergeCell ref="AE22:AE23"/>
    <mergeCell ref="AF22:AF23"/>
    <mergeCell ref="AG22:AG23"/>
    <mergeCell ref="AH22:AH23"/>
    <mergeCell ref="AI22:AI23"/>
    <mergeCell ref="AH18:AH21"/>
    <mergeCell ref="AI18:AI21"/>
    <mergeCell ref="AJ18:AJ21"/>
    <mergeCell ref="B22:B23"/>
    <mergeCell ref="C22:C23"/>
    <mergeCell ref="D22:D23"/>
    <mergeCell ref="E22:E23"/>
    <mergeCell ref="F22:F23"/>
    <mergeCell ref="G22:G23"/>
    <mergeCell ref="H22:H23"/>
    <mergeCell ref="I22:I23"/>
    <mergeCell ref="N22:N23"/>
    <mergeCell ref="O22:O23"/>
    <mergeCell ref="P22:P23"/>
    <mergeCell ref="Q22:Q23"/>
    <mergeCell ref="R22:R23"/>
    <mergeCell ref="S22:S23"/>
    <mergeCell ref="T22:T23"/>
    <mergeCell ref="U22:U23"/>
    <mergeCell ref="V22:V23"/>
    <mergeCell ref="W22:W23"/>
    <mergeCell ref="Y20:Y21"/>
    <mergeCell ref="Z20:Z21"/>
    <mergeCell ref="AA20:AA21"/>
    <mergeCell ref="AB20:AB21"/>
    <mergeCell ref="AC20:AC21"/>
    <mergeCell ref="AD20:AD21"/>
    <mergeCell ref="AE20:AE21"/>
    <mergeCell ref="AF20:AF21"/>
    <mergeCell ref="AG20:AG21"/>
    <mergeCell ref="Y18:Y19"/>
    <mergeCell ref="Z18:Z19"/>
    <mergeCell ref="AA18:AA19"/>
    <mergeCell ref="AB18:AB19"/>
    <mergeCell ref="AC18:AC19"/>
    <mergeCell ref="AD18:AD19"/>
    <mergeCell ref="AE18:AE19"/>
    <mergeCell ref="AF18:AF19"/>
    <mergeCell ref="AG18:AG19"/>
    <mergeCell ref="T18:T21"/>
    <mergeCell ref="U18:U19"/>
    <mergeCell ref="U20:U21"/>
    <mergeCell ref="V18:V19"/>
    <mergeCell ref="W18:W19"/>
    <mergeCell ref="X18:X19"/>
    <mergeCell ref="V20:V21"/>
    <mergeCell ref="W20:W21"/>
    <mergeCell ref="X20:X21"/>
    <mergeCell ref="O18:O19"/>
    <mergeCell ref="O20:O21"/>
    <mergeCell ref="P18:P19"/>
    <mergeCell ref="P20:P21"/>
    <mergeCell ref="Q18:Q19"/>
    <mergeCell ref="Q20:Q21"/>
    <mergeCell ref="R18:R19"/>
    <mergeCell ref="R20:R21"/>
    <mergeCell ref="S18:S19"/>
    <mergeCell ref="S20:S21"/>
    <mergeCell ref="E18:E21"/>
    <mergeCell ref="H18:H19"/>
    <mergeCell ref="I18:I19"/>
    <mergeCell ref="F18:F19"/>
    <mergeCell ref="F20:F21"/>
    <mergeCell ref="H20:H21"/>
    <mergeCell ref="I20:I21"/>
    <mergeCell ref="N18:N19"/>
    <mergeCell ref="N20:N21"/>
    <mergeCell ref="AG12:AG13"/>
    <mergeCell ref="T8:T13"/>
    <mergeCell ref="AH8:AH13"/>
    <mergeCell ref="AI8:AI13"/>
    <mergeCell ref="AJ8:AJ13"/>
    <mergeCell ref="U12:U13"/>
    <mergeCell ref="V12:V13"/>
    <mergeCell ref="W12:W13"/>
    <mergeCell ref="X12:X13"/>
    <mergeCell ref="Y12:Y13"/>
    <mergeCell ref="Z12:Z13"/>
    <mergeCell ref="AA12:AA13"/>
    <mergeCell ref="AB12:AB13"/>
    <mergeCell ref="AC12:AC13"/>
    <mergeCell ref="AD12:AD13"/>
    <mergeCell ref="AE12:AE13"/>
    <mergeCell ref="AF12:AF13"/>
    <mergeCell ref="U10:U11"/>
    <mergeCell ref="V10:V11"/>
    <mergeCell ref="W10:W11"/>
    <mergeCell ref="X10:X11"/>
    <mergeCell ref="Y10:Y11"/>
    <mergeCell ref="Z10:Z11"/>
    <mergeCell ref="AA10:AA11"/>
    <mergeCell ref="AB10:AB11"/>
    <mergeCell ref="AC10:AC11"/>
    <mergeCell ref="AD10:AD11"/>
    <mergeCell ref="AE10:AE11"/>
    <mergeCell ref="AF10:AF11"/>
    <mergeCell ref="AG10:AG11"/>
    <mergeCell ref="AD8:AD9"/>
    <mergeCell ref="AE8:AE9"/>
    <mergeCell ref="AF8:AF9"/>
    <mergeCell ref="AG8:AG9"/>
    <mergeCell ref="Y8:Y9"/>
    <mergeCell ref="Z8:Z9"/>
    <mergeCell ref="AA8:AA9"/>
    <mergeCell ref="AB8:AB9"/>
    <mergeCell ref="AC8:AC9"/>
    <mergeCell ref="U8:U9"/>
    <mergeCell ref="V8:V9"/>
    <mergeCell ref="W8:W9"/>
    <mergeCell ref="X8:X9"/>
    <mergeCell ref="R8:R9"/>
    <mergeCell ref="S8:S9"/>
    <mergeCell ref="R10:R11"/>
    <mergeCell ref="S10:S11"/>
    <mergeCell ref="R12:R13"/>
    <mergeCell ref="S12:S13"/>
    <mergeCell ref="P8:P9"/>
    <mergeCell ref="Q8:Q9"/>
    <mergeCell ref="P10:P11"/>
    <mergeCell ref="Q10:Q11"/>
    <mergeCell ref="P12:P13"/>
    <mergeCell ref="Q12:Q13"/>
    <mergeCell ref="D8:D13"/>
    <mergeCell ref="E8:E13"/>
    <mergeCell ref="F8:F9"/>
    <mergeCell ref="F10:F11"/>
    <mergeCell ref="F12:F13"/>
    <mergeCell ref="G8:G13"/>
    <mergeCell ref="H10:H11"/>
    <mergeCell ref="I10:I11"/>
    <mergeCell ref="H12:H13"/>
    <mergeCell ref="I12:I13"/>
    <mergeCell ref="AF6:AF7"/>
    <mergeCell ref="AG6:AG7"/>
    <mergeCell ref="AH6:AH7"/>
    <mergeCell ref="AI6:AI7"/>
    <mergeCell ref="AJ6:AJ7"/>
    <mergeCell ref="AA6:AA7"/>
    <mergeCell ref="AB6:AB7"/>
    <mergeCell ref="AC6:AC7"/>
    <mergeCell ref="AD6:AD7"/>
    <mergeCell ref="AE6:AE7"/>
    <mergeCell ref="V6:V7"/>
    <mergeCell ref="W6:W7"/>
    <mergeCell ref="X6:X7"/>
    <mergeCell ref="Y6:Y7"/>
    <mergeCell ref="Z6:Z7"/>
    <mergeCell ref="Q6:Q7"/>
    <mergeCell ref="R6:R7"/>
    <mergeCell ref="S6:S7"/>
    <mergeCell ref="T6:T7"/>
    <mergeCell ref="U6:U7"/>
    <mergeCell ref="O6:O7"/>
    <mergeCell ref="P6:P7"/>
    <mergeCell ref="G14:G17"/>
    <mergeCell ref="B6:B7"/>
    <mergeCell ref="C6:C7"/>
    <mergeCell ref="D6:D7"/>
    <mergeCell ref="E6:E7"/>
    <mergeCell ref="F6:F7"/>
    <mergeCell ref="G6:G7"/>
    <mergeCell ref="B14:B17"/>
    <mergeCell ref="C14:C17"/>
    <mergeCell ref="D14:D17"/>
    <mergeCell ref="E14:E17"/>
    <mergeCell ref="P14:P15"/>
    <mergeCell ref="N8:N9"/>
    <mergeCell ref="N10:N11"/>
    <mergeCell ref="N12:N13"/>
    <mergeCell ref="O8:O9"/>
    <mergeCell ref="O10:O11"/>
    <mergeCell ref="O12:O13"/>
    <mergeCell ref="H8:H9"/>
    <mergeCell ref="I8:I9"/>
    <mergeCell ref="B8:B13"/>
    <mergeCell ref="C8:C13"/>
    <mergeCell ref="B1:AI1"/>
    <mergeCell ref="B3:B4"/>
    <mergeCell ref="C3:C4"/>
    <mergeCell ref="D3:D4"/>
    <mergeCell ref="E3:E4"/>
    <mergeCell ref="F3:F4"/>
    <mergeCell ref="G3:G4"/>
    <mergeCell ref="H3:H4"/>
    <mergeCell ref="I3:I4"/>
    <mergeCell ref="J3:M3"/>
    <mergeCell ref="AG3:AG4"/>
    <mergeCell ref="AH3:AH4"/>
    <mergeCell ref="AI3:AI4"/>
    <mergeCell ref="AJ3:AJ4"/>
    <mergeCell ref="B80:AJ80"/>
    <mergeCell ref="T3:T4"/>
    <mergeCell ref="U3:U4"/>
    <mergeCell ref="V3:AA3"/>
    <mergeCell ref="AB3:AB4"/>
    <mergeCell ref="AC3:AC4"/>
    <mergeCell ref="AD3:AF3"/>
    <mergeCell ref="N3:N4"/>
    <mergeCell ref="O3:O4"/>
    <mergeCell ref="P3:P4"/>
    <mergeCell ref="Q3:Q4"/>
    <mergeCell ref="R3:R4"/>
    <mergeCell ref="S3:S4"/>
    <mergeCell ref="H14:H15"/>
    <mergeCell ref="I14:I15"/>
    <mergeCell ref="F14:F15"/>
    <mergeCell ref="F16:F17"/>
    <mergeCell ref="H16:H17"/>
    <mergeCell ref="I16:I17"/>
    <mergeCell ref="O14:O15"/>
    <mergeCell ref="H6:H7"/>
    <mergeCell ref="I6:I7"/>
    <mergeCell ref="N6:N7"/>
    <mergeCell ref="AJ14:AJ17"/>
    <mergeCell ref="U16:U17"/>
    <mergeCell ref="V16:V17"/>
    <mergeCell ref="W16:W17"/>
    <mergeCell ref="X16:X17"/>
    <mergeCell ref="Y16:Y17"/>
    <mergeCell ref="Z16:Z17"/>
    <mergeCell ref="AA16:AA17"/>
    <mergeCell ref="AB16:AB17"/>
    <mergeCell ref="AC16:AC17"/>
    <mergeCell ref="AD16:AD17"/>
    <mergeCell ref="AE16:AE17"/>
    <mergeCell ref="AF16:AF17"/>
    <mergeCell ref="AG16:AG17"/>
    <mergeCell ref="U14:U15"/>
    <mergeCell ref="V14:V15"/>
    <mergeCell ref="W14:W15"/>
    <mergeCell ref="X14:X15"/>
    <mergeCell ref="Y14:Y15"/>
    <mergeCell ref="Z14:Z15"/>
    <mergeCell ref="AA14:AA15"/>
    <mergeCell ref="AB14:AB15"/>
    <mergeCell ref="C48:C49"/>
    <mergeCell ref="B48:B49"/>
    <mergeCell ref="AC14:AC15"/>
    <mergeCell ref="AD14:AD15"/>
    <mergeCell ref="AE14:AE15"/>
    <mergeCell ref="AF14:AF15"/>
    <mergeCell ref="AG14:AG15"/>
    <mergeCell ref="AH14:AH17"/>
    <mergeCell ref="AI14:AI17"/>
    <mergeCell ref="T14:T17"/>
    <mergeCell ref="Q14:Q15"/>
    <mergeCell ref="O16:O17"/>
    <mergeCell ref="P16:P17"/>
    <mergeCell ref="Q16:Q17"/>
    <mergeCell ref="N14:N15"/>
    <mergeCell ref="N16:N17"/>
    <mergeCell ref="R14:R15"/>
    <mergeCell ref="S14:S15"/>
    <mergeCell ref="R16:R17"/>
    <mergeCell ref="S16:S17"/>
    <mergeCell ref="G18:G21"/>
    <mergeCell ref="B18:B21"/>
    <mergeCell ref="C18:C21"/>
    <mergeCell ref="D18:D21"/>
    <mergeCell ref="B36:B47"/>
    <mergeCell ref="D36:D47"/>
    <mergeCell ref="C36:C47"/>
    <mergeCell ref="E36:E47"/>
    <mergeCell ref="F40:F41"/>
    <mergeCell ref="F38:F39"/>
    <mergeCell ref="F36:F37"/>
    <mergeCell ref="F44:F45"/>
    <mergeCell ref="F42:F43"/>
    <mergeCell ref="F46:F47"/>
    <mergeCell ref="G36:G47"/>
    <mergeCell ref="I40:I41"/>
    <mergeCell ref="H40:H41"/>
    <mergeCell ref="I38:I39"/>
    <mergeCell ref="H38:H39"/>
    <mergeCell ref="I36:I37"/>
    <mergeCell ref="H36:H37"/>
    <mergeCell ref="I46:I47"/>
    <mergeCell ref="H46:H47"/>
    <mergeCell ref="I44:I45"/>
    <mergeCell ref="H44:H45"/>
    <mergeCell ref="I42:I43"/>
    <mergeCell ref="H42:H43"/>
    <mergeCell ref="R36:R37"/>
    <mergeCell ref="Q36:Q37"/>
    <mergeCell ref="P36:P37"/>
    <mergeCell ref="O36:O37"/>
    <mergeCell ref="N36:N37"/>
    <mergeCell ref="AA36:AA37"/>
    <mergeCell ref="Z36:Z37"/>
    <mergeCell ref="Y36:Y37"/>
    <mergeCell ref="X36:X37"/>
    <mergeCell ref="W36:W37"/>
    <mergeCell ref="V36:V37"/>
    <mergeCell ref="U36:U37"/>
    <mergeCell ref="AG36:AG37"/>
    <mergeCell ref="AF36:AF37"/>
    <mergeCell ref="AE36:AE37"/>
    <mergeCell ref="AD36:AD37"/>
    <mergeCell ref="AC36:AC37"/>
    <mergeCell ref="AB36:AB37"/>
    <mergeCell ref="T36:T47"/>
    <mergeCell ref="S38:S39"/>
    <mergeCell ref="R38:R39"/>
    <mergeCell ref="S40:S41"/>
    <mergeCell ref="R40:R41"/>
    <mergeCell ref="S42:S43"/>
    <mergeCell ref="R42:R43"/>
    <mergeCell ref="S44:S45"/>
    <mergeCell ref="R44:R45"/>
    <mergeCell ref="S46:S47"/>
    <mergeCell ref="R46:R47"/>
    <mergeCell ref="AG46:AG47"/>
    <mergeCell ref="AF46:AF47"/>
    <mergeCell ref="AE46:AE47"/>
    <mergeCell ref="AD46:AD47"/>
    <mergeCell ref="AC46:AC47"/>
    <mergeCell ref="AB46:AB47"/>
    <mergeCell ref="S36:S37"/>
    <mergeCell ref="Q38:Q39"/>
    <mergeCell ref="P38:P39"/>
    <mergeCell ref="O38:O39"/>
    <mergeCell ref="N38:N39"/>
    <mergeCell ref="AG38:AG39"/>
    <mergeCell ref="AF38:AF39"/>
    <mergeCell ref="AE38:AE39"/>
    <mergeCell ref="AD38:AD39"/>
    <mergeCell ref="AC38:AC39"/>
    <mergeCell ref="AB38:AB39"/>
    <mergeCell ref="AA38:AA39"/>
    <mergeCell ref="Z38:Z39"/>
    <mergeCell ref="Y38:Y39"/>
    <mergeCell ref="X38:X39"/>
    <mergeCell ref="W38:W39"/>
    <mergeCell ref="V38:V39"/>
    <mergeCell ref="U38:U39"/>
    <mergeCell ref="Q40:Q41"/>
    <mergeCell ref="P40:P41"/>
    <mergeCell ref="O40:O41"/>
    <mergeCell ref="N40:N41"/>
    <mergeCell ref="AG40:AG41"/>
    <mergeCell ref="AF40:AF41"/>
    <mergeCell ref="AE40:AE41"/>
    <mergeCell ref="AD40:AD41"/>
    <mergeCell ref="AC40:AC41"/>
    <mergeCell ref="AB40:AB41"/>
    <mergeCell ref="AA40:AA41"/>
    <mergeCell ref="Z40:Z41"/>
    <mergeCell ref="Y40:Y41"/>
    <mergeCell ref="X40:X41"/>
    <mergeCell ref="W40:W41"/>
    <mergeCell ref="V40:V41"/>
    <mergeCell ref="U40:U41"/>
    <mergeCell ref="Q42:Q43"/>
    <mergeCell ref="P42:P43"/>
    <mergeCell ref="O42:O43"/>
    <mergeCell ref="N42:N43"/>
    <mergeCell ref="AG42:AG43"/>
    <mergeCell ref="AF42:AF43"/>
    <mergeCell ref="AE42:AE43"/>
    <mergeCell ref="AD42:AD43"/>
    <mergeCell ref="AC42:AC43"/>
    <mergeCell ref="AB42:AB43"/>
    <mergeCell ref="AA42:AA43"/>
    <mergeCell ref="Z42:Z43"/>
    <mergeCell ref="Y42:Y43"/>
    <mergeCell ref="X42:X43"/>
    <mergeCell ref="W42:W43"/>
    <mergeCell ref="V42:V43"/>
    <mergeCell ref="U42:U43"/>
    <mergeCell ref="Q44:Q45"/>
    <mergeCell ref="P44:P45"/>
    <mergeCell ref="O44:O45"/>
    <mergeCell ref="N44:N45"/>
    <mergeCell ref="AG44:AG45"/>
    <mergeCell ref="AF44:AF45"/>
    <mergeCell ref="AE44:AE45"/>
    <mergeCell ref="AD44:AD45"/>
    <mergeCell ref="AC44:AC45"/>
    <mergeCell ref="AB44:AB45"/>
    <mergeCell ref="AA44:AA45"/>
    <mergeCell ref="Z44:Z45"/>
    <mergeCell ref="Y44:Y45"/>
    <mergeCell ref="X44:X45"/>
    <mergeCell ref="W44:W45"/>
    <mergeCell ref="V44:V45"/>
    <mergeCell ref="U44:U45"/>
    <mergeCell ref="Q46:Q47"/>
    <mergeCell ref="P46:P47"/>
    <mergeCell ref="O46:O47"/>
    <mergeCell ref="N46:N47"/>
    <mergeCell ref="AA46:AA47"/>
    <mergeCell ref="Z46:Z47"/>
    <mergeCell ref="Y46:Y47"/>
    <mergeCell ref="X46:X47"/>
    <mergeCell ref="W46:W47"/>
    <mergeCell ref="V46:V47"/>
    <mergeCell ref="U46:U47"/>
    <mergeCell ref="AH36:AH47"/>
    <mergeCell ref="AI36:AI47"/>
    <mergeCell ref="AJ36:AJ47"/>
    <mergeCell ref="I48:I49"/>
    <mergeCell ref="H48:H49"/>
    <mergeCell ref="G48:G49"/>
    <mergeCell ref="F48:F49"/>
    <mergeCell ref="E48:E49"/>
    <mergeCell ref="D48:D49"/>
    <mergeCell ref="P48:P49"/>
    <mergeCell ref="O48:O49"/>
    <mergeCell ref="N48:N49"/>
    <mergeCell ref="V48:V49"/>
    <mergeCell ref="U48:U49"/>
    <mergeCell ref="T48:T49"/>
    <mergeCell ref="S48:S49"/>
    <mergeCell ref="R48:R49"/>
    <mergeCell ref="Q48:Q49"/>
    <mergeCell ref="AJ48:AJ49"/>
    <mergeCell ref="AI48:AI49"/>
    <mergeCell ref="AH48:AH49"/>
    <mergeCell ref="AG48:AG49"/>
    <mergeCell ref="AF48:AF49"/>
    <mergeCell ref="AE48:AE49"/>
    <mergeCell ref="AD48:AD49"/>
    <mergeCell ref="AC48:AC49"/>
    <mergeCell ref="AB48:AB49"/>
    <mergeCell ref="AA48:AA49"/>
    <mergeCell ref="Z48:Z49"/>
    <mergeCell ref="Y48:Y49"/>
    <mergeCell ref="X48:X49"/>
    <mergeCell ref="W48:W49"/>
    <mergeCell ref="D50:D51"/>
    <mergeCell ref="E50:E51"/>
    <mergeCell ref="H50:H51"/>
    <mergeCell ref="I50:I51"/>
    <mergeCell ref="G50:G51"/>
    <mergeCell ref="F50:F51"/>
    <mergeCell ref="AA50:AA51"/>
    <mergeCell ref="C50:C51"/>
    <mergeCell ref="B50:B51"/>
    <mergeCell ref="Z50:Z51"/>
    <mergeCell ref="Y50:Y51"/>
    <mergeCell ref="X50:X51"/>
    <mergeCell ref="W50:W51"/>
    <mergeCell ref="V50:V51"/>
    <mergeCell ref="U50:U51"/>
    <mergeCell ref="T50:T51"/>
    <mergeCell ref="S50:S51"/>
    <mergeCell ref="R50:R51"/>
    <mergeCell ref="Q50:Q51"/>
    <mergeCell ref="P50:P51"/>
    <mergeCell ref="O50:O51"/>
    <mergeCell ref="N50:N51"/>
    <mergeCell ref="AJ50:AJ51"/>
    <mergeCell ref="AI50:AI51"/>
    <mergeCell ref="AH50:AH51"/>
    <mergeCell ref="AG50:AG51"/>
    <mergeCell ref="AF50:AF51"/>
    <mergeCell ref="AE50:AE51"/>
    <mergeCell ref="AD50:AD51"/>
    <mergeCell ref="AC50:AC51"/>
    <mergeCell ref="AB50:AB51"/>
    <mergeCell ref="D52:D53"/>
    <mergeCell ref="C52:C53"/>
    <mergeCell ref="B52:B53"/>
    <mergeCell ref="W52:W53"/>
    <mergeCell ref="V52:V53"/>
    <mergeCell ref="U52:U53"/>
    <mergeCell ref="T52:T53"/>
    <mergeCell ref="S52:S53"/>
    <mergeCell ref="R52:R53"/>
    <mergeCell ref="Q52:Q53"/>
    <mergeCell ref="P52:P53"/>
    <mergeCell ref="O52:O53"/>
    <mergeCell ref="N52:N53"/>
    <mergeCell ref="AJ52:AJ53"/>
    <mergeCell ref="AI52:AI53"/>
    <mergeCell ref="AH52:AH53"/>
    <mergeCell ref="AG52:AG53"/>
    <mergeCell ref="AF52:AF53"/>
    <mergeCell ref="AE52:AE53"/>
    <mergeCell ref="AD52:AD53"/>
    <mergeCell ref="AC52:AC53"/>
    <mergeCell ref="AB52:AB53"/>
    <mergeCell ref="AA52:AA53"/>
    <mergeCell ref="Z52:Z53"/>
    <mergeCell ref="Y52:Y53"/>
    <mergeCell ref="X52:X53"/>
    <mergeCell ref="I54:I55"/>
    <mergeCell ref="H54:H55"/>
    <mergeCell ref="G54:G55"/>
    <mergeCell ref="F54:F55"/>
    <mergeCell ref="E54:E55"/>
    <mergeCell ref="AA54:AA55"/>
    <mergeCell ref="I52:I53"/>
    <mergeCell ref="H52:H53"/>
    <mergeCell ref="G52:G53"/>
    <mergeCell ref="F52:F53"/>
    <mergeCell ref="E52:E53"/>
    <mergeCell ref="D54:D55"/>
    <mergeCell ref="C54:C55"/>
    <mergeCell ref="B54:B55"/>
    <mergeCell ref="Z54:Z55"/>
    <mergeCell ref="Y54:Y55"/>
    <mergeCell ref="X54:X55"/>
    <mergeCell ref="W54:W55"/>
    <mergeCell ref="V54:V55"/>
    <mergeCell ref="U54:U55"/>
    <mergeCell ref="T54:T55"/>
    <mergeCell ref="S54:S55"/>
    <mergeCell ref="R54:R55"/>
    <mergeCell ref="Q54:Q55"/>
    <mergeCell ref="P54:P55"/>
    <mergeCell ref="O54:O55"/>
    <mergeCell ref="N54:N55"/>
    <mergeCell ref="AJ54:AJ55"/>
    <mergeCell ref="AI54:AI55"/>
    <mergeCell ref="AH54:AH55"/>
    <mergeCell ref="AG54:AG55"/>
    <mergeCell ref="AF54:AF55"/>
    <mergeCell ref="AE54:AE55"/>
    <mergeCell ref="AD54:AD55"/>
    <mergeCell ref="AC54:AC55"/>
    <mergeCell ref="AB54:AB55"/>
    <mergeCell ref="I56:I57"/>
    <mergeCell ref="H56:H57"/>
    <mergeCell ref="G56:G57"/>
    <mergeCell ref="F56:F57"/>
    <mergeCell ref="E56:E57"/>
    <mergeCell ref="D56:D57"/>
    <mergeCell ref="C56:C57"/>
    <mergeCell ref="B56:B57"/>
    <mergeCell ref="AB56:AB57"/>
    <mergeCell ref="AA56:AA57"/>
    <mergeCell ref="Z56:Z57"/>
    <mergeCell ref="Y56:Y57"/>
    <mergeCell ref="X56:X57"/>
    <mergeCell ref="W56:W57"/>
    <mergeCell ref="V56:V57"/>
    <mergeCell ref="U56:U57"/>
    <mergeCell ref="T56:T57"/>
    <mergeCell ref="S56:S57"/>
    <mergeCell ref="R56:R57"/>
    <mergeCell ref="Q56:Q57"/>
    <mergeCell ref="P56:P57"/>
    <mergeCell ref="O56:O57"/>
    <mergeCell ref="N56:N57"/>
    <mergeCell ref="AJ56:AJ57"/>
    <mergeCell ref="AI56:AI57"/>
    <mergeCell ref="AH56:AH57"/>
    <mergeCell ref="AG56:AG57"/>
    <mergeCell ref="AF56:AF57"/>
    <mergeCell ref="AE56:AE57"/>
    <mergeCell ref="AD56:AD57"/>
    <mergeCell ref="AC56:AC57"/>
    <mergeCell ref="I58:I59"/>
    <mergeCell ref="AH58:AH59"/>
    <mergeCell ref="AG58:AG59"/>
    <mergeCell ref="AF58:AF59"/>
    <mergeCell ref="AE58:AE59"/>
    <mergeCell ref="AD58:AD59"/>
    <mergeCell ref="AC58:AC59"/>
    <mergeCell ref="AB58:AB59"/>
    <mergeCell ref="AA58:AA59"/>
    <mergeCell ref="Z58:Z59"/>
    <mergeCell ref="Y58:Y59"/>
    <mergeCell ref="X58:X59"/>
    <mergeCell ref="W58:W59"/>
    <mergeCell ref="V58:V59"/>
    <mergeCell ref="AJ58:AJ59"/>
    <mergeCell ref="AI58:AI59"/>
    <mergeCell ref="H58:H59"/>
    <mergeCell ref="G58:G59"/>
    <mergeCell ref="F58:F59"/>
    <mergeCell ref="E58:E59"/>
    <mergeCell ref="D58:D59"/>
    <mergeCell ref="C58:C59"/>
    <mergeCell ref="B58:B59"/>
    <mergeCell ref="U58:U59"/>
    <mergeCell ref="T58:T59"/>
    <mergeCell ref="S58:S59"/>
    <mergeCell ref="R58:R59"/>
    <mergeCell ref="Q58:Q59"/>
    <mergeCell ref="P58:P59"/>
    <mergeCell ref="O58:O59"/>
    <mergeCell ref="N58:N59"/>
    <mergeCell ref="I60:I61"/>
    <mergeCell ref="H60:H61"/>
    <mergeCell ref="G60:G61"/>
    <mergeCell ref="F60:F61"/>
    <mergeCell ref="E60:E61"/>
    <mergeCell ref="D60:D61"/>
    <mergeCell ref="C60:C61"/>
    <mergeCell ref="B60:B61"/>
    <mergeCell ref="E62:E63"/>
    <mergeCell ref="D62:D63"/>
    <mergeCell ref="C62:C63"/>
    <mergeCell ref="B62:B63"/>
    <mergeCell ref="I62:I63"/>
    <mergeCell ref="H62:H63"/>
    <mergeCell ref="G62:G63"/>
    <mergeCell ref="F62:F63"/>
    <mergeCell ref="O62:O63"/>
    <mergeCell ref="N62:N63"/>
    <mergeCell ref="X60:X61"/>
    <mergeCell ref="W60:W61"/>
    <mergeCell ref="V60:V61"/>
    <mergeCell ref="U60:U61"/>
    <mergeCell ref="T60:T61"/>
    <mergeCell ref="S60:S61"/>
    <mergeCell ref="R60:R61"/>
    <mergeCell ref="Q60:Q61"/>
    <mergeCell ref="P60:P61"/>
    <mergeCell ref="O60:O61"/>
    <mergeCell ref="N60:N61"/>
    <mergeCell ref="X62:X63"/>
    <mergeCell ref="W62:W63"/>
    <mergeCell ref="V62:V63"/>
    <mergeCell ref="U62:U63"/>
    <mergeCell ref="T62:T63"/>
    <mergeCell ref="S62:S63"/>
    <mergeCell ref="R62:R63"/>
    <mergeCell ref="Q62:Q63"/>
    <mergeCell ref="P62:P63"/>
    <mergeCell ref="AA62:AA63"/>
    <mergeCell ref="Z62:Z63"/>
    <mergeCell ref="Y62:Y63"/>
    <mergeCell ref="AJ60:AJ61"/>
    <mergeCell ref="AI60:AI61"/>
    <mergeCell ref="AH60:AH61"/>
    <mergeCell ref="AG60:AG61"/>
    <mergeCell ref="AF60:AF61"/>
    <mergeCell ref="AE60:AE61"/>
    <mergeCell ref="AD60:AD61"/>
    <mergeCell ref="AC60:AC61"/>
    <mergeCell ref="AB60:AB61"/>
    <mergeCell ref="AA60:AA61"/>
    <mergeCell ref="Z60:Z61"/>
    <mergeCell ref="Y60:Y61"/>
    <mergeCell ref="AJ62:AJ63"/>
    <mergeCell ref="AI62:AI63"/>
    <mergeCell ref="AH62:AH63"/>
    <mergeCell ref="AG62:AG63"/>
    <mergeCell ref="AF62:AF63"/>
    <mergeCell ref="AE62:AE63"/>
    <mergeCell ref="AD62:AD63"/>
    <mergeCell ref="AC62:AC63"/>
    <mergeCell ref="AB62:AB63"/>
    <mergeCell ref="B64:B65"/>
    <mergeCell ref="X64:X65"/>
    <mergeCell ref="W64:W65"/>
    <mergeCell ref="V64:V65"/>
    <mergeCell ref="U64:U65"/>
    <mergeCell ref="T64:T65"/>
    <mergeCell ref="S64:S65"/>
    <mergeCell ref="R64:R65"/>
    <mergeCell ref="Q64:Q65"/>
    <mergeCell ref="P64:P65"/>
    <mergeCell ref="O64:O65"/>
    <mergeCell ref="N64:N65"/>
    <mergeCell ref="AA64:AA65"/>
    <mergeCell ref="Z64:Z65"/>
    <mergeCell ref="I64:I65"/>
    <mergeCell ref="H64:H65"/>
    <mergeCell ref="G64:G65"/>
    <mergeCell ref="F64:F65"/>
    <mergeCell ref="E64:E65"/>
    <mergeCell ref="D64:D65"/>
    <mergeCell ref="C64:C65"/>
    <mergeCell ref="AJ64:AJ65"/>
    <mergeCell ref="AI64:AI65"/>
    <mergeCell ref="AH64:AH65"/>
    <mergeCell ref="AG64:AG65"/>
    <mergeCell ref="AF64:AF65"/>
    <mergeCell ref="AE64:AE65"/>
    <mergeCell ref="AD64:AD65"/>
    <mergeCell ref="AC64:AC65"/>
    <mergeCell ref="AB64:AB65"/>
    <mergeCell ref="T66:T67"/>
    <mergeCell ref="S66:S67"/>
    <mergeCell ref="R66:R67"/>
    <mergeCell ref="Q66:Q67"/>
    <mergeCell ref="P66:P67"/>
    <mergeCell ref="O66:O67"/>
    <mergeCell ref="N66:N67"/>
    <mergeCell ref="I66:I67"/>
    <mergeCell ref="Y64:Y65"/>
    <mergeCell ref="AJ66:AJ67"/>
    <mergeCell ref="AI66:AI67"/>
    <mergeCell ref="B79:L79"/>
    <mergeCell ref="H66:H67"/>
    <mergeCell ref="G66:G67"/>
    <mergeCell ref="F66:F67"/>
    <mergeCell ref="E66:E67"/>
    <mergeCell ref="D66:D67"/>
    <mergeCell ref="C66:C67"/>
    <mergeCell ref="B66:B67"/>
    <mergeCell ref="AH66:AH67"/>
    <mergeCell ref="AG66:AG67"/>
    <mergeCell ref="AF66:AF67"/>
    <mergeCell ref="AE66:AE67"/>
    <mergeCell ref="AD66:AD67"/>
    <mergeCell ref="AC66:AC67"/>
    <mergeCell ref="AB66:AB67"/>
    <mergeCell ref="AA66:AA67"/>
    <mergeCell ref="Z66:Z67"/>
    <mergeCell ref="Y66:Y67"/>
    <mergeCell ref="X66:X67"/>
    <mergeCell ref="W66:W67"/>
    <mergeCell ref="V66:V67"/>
    <mergeCell ref="U66:U67"/>
    <mergeCell ref="AJ68:AJ69"/>
    <mergeCell ref="AI68:AI69"/>
    <mergeCell ref="AH68:AH69"/>
    <mergeCell ref="AG68:AG69"/>
    <mergeCell ref="AF68:AF69"/>
    <mergeCell ref="AE68:AE69"/>
    <mergeCell ref="AD68:AD69"/>
    <mergeCell ref="AC68:AC69"/>
    <mergeCell ref="AB68:AB69"/>
    <mergeCell ref="AA68:AA69"/>
    <mergeCell ref="Z68:Z69"/>
    <mergeCell ref="Y68:Y69"/>
    <mergeCell ref="X68:X69"/>
    <mergeCell ref="W68:W69"/>
    <mergeCell ref="V68:V69"/>
    <mergeCell ref="U68:U69"/>
    <mergeCell ref="T68:T69"/>
    <mergeCell ref="S68:S69"/>
    <mergeCell ref="R68:R69"/>
    <mergeCell ref="Q68:Q69"/>
    <mergeCell ref="P68:P69"/>
    <mergeCell ref="O68:O69"/>
    <mergeCell ref="I68:I69"/>
    <mergeCell ref="H68:H69"/>
    <mergeCell ref="N68:N69"/>
    <mergeCell ref="G68:G69"/>
    <mergeCell ref="F68:F69"/>
    <mergeCell ref="E68:E69"/>
    <mergeCell ref="D68:D69"/>
    <mergeCell ref="C68:C69"/>
    <mergeCell ref="B68:B69"/>
    <mergeCell ref="AA70:AA71"/>
    <mergeCell ref="Z70:Z71"/>
    <mergeCell ref="Y70:Y71"/>
    <mergeCell ref="X70:X71"/>
    <mergeCell ref="W70:W71"/>
    <mergeCell ref="V70:V71"/>
    <mergeCell ref="U70:U71"/>
    <mergeCell ref="T70:T71"/>
    <mergeCell ref="S70:S71"/>
    <mergeCell ref="R70:R71"/>
    <mergeCell ref="Q70:Q71"/>
    <mergeCell ref="P70:P71"/>
    <mergeCell ref="O70:O71"/>
    <mergeCell ref="N70:N71"/>
    <mergeCell ref="I70:I71"/>
    <mergeCell ref="H70:H71"/>
    <mergeCell ref="G70:G71"/>
    <mergeCell ref="F70:F71"/>
    <mergeCell ref="E70:E71"/>
    <mergeCell ref="D70:D71"/>
    <mergeCell ref="AJ70:AJ71"/>
    <mergeCell ref="AI70:AI71"/>
    <mergeCell ref="AH70:AH71"/>
    <mergeCell ref="AG70:AG71"/>
    <mergeCell ref="AF70:AF71"/>
    <mergeCell ref="AE70:AE71"/>
    <mergeCell ref="AD70:AD71"/>
    <mergeCell ref="AC70:AC71"/>
    <mergeCell ref="AB70:AB71"/>
    <mergeCell ref="R72:R73"/>
    <mergeCell ref="Q72:Q73"/>
    <mergeCell ref="P72:P73"/>
    <mergeCell ref="O72:O73"/>
    <mergeCell ref="N72:N73"/>
    <mergeCell ref="I72:I73"/>
    <mergeCell ref="H72:H73"/>
    <mergeCell ref="C70:C71"/>
    <mergeCell ref="B70:B71"/>
    <mergeCell ref="AJ72:AJ73"/>
    <mergeCell ref="AI72:AI73"/>
    <mergeCell ref="AH72:AH73"/>
    <mergeCell ref="G72:G73"/>
    <mergeCell ref="F72:F73"/>
    <mergeCell ref="E72:E73"/>
    <mergeCell ref="D72:D73"/>
    <mergeCell ref="C72:C73"/>
    <mergeCell ref="B72:B73"/>
    <mergeCell ref="AG72:AG73"/>
    <mergeCell ref="AF72:AF73"/>
    <mergeCell ref="AE72:AE73"/>
    <mergeCell ref="AD72:AD73"/>
    <mergeCell ref="AC72:AC73"/>
    <mergeCell ref="AB72:AB73"/>
    <mergeCell ref="AA72:AA73"/>
    <mergeCell ref="Z72:Z73"/>
    <mergeCell ref="Y72:Y73"/>
    <mergeCell ref="X72:X73"/>
    <mergeCell ref="W72:W73"/>
    <mergeCell ref="V72:V73"/>
    <mergeCell ref="U72:U73"/>
    <mergeCell ref="T72:T73"/>
    <mergeCell ref="S72:S7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14"/>
  <sheetViews>
    <sheetView workbookViewId="0"/>
  </sheetViews>
  <sheetFormatPr defaultRowHeight="14.4" x14ac:dyDescent="0.3"/>
  <cols>
    <col min="1" max="1" width="5" customWidth="1"/>
    <col min="2" max="2" width="21" customWidth="1"/>
    <col min="3" max="3" width="17.5546875" customWidth="1"/>
    <col min="4" max="5" width="13.5546875" customWidth="1"/>
    <col min="6" max="6" width="18.44140625" customWidth="1"/>
    <col min="7" max="7" width="50.44140625" customWidth="1"/>
    <col min="8" max="8" width="14.5546875" customWidth="1"/>
    <col min="9" max="9" width="13.5546875" customWidth="1"/>
    <col min="10" max="10" width="12.5546875" customWidth="1"/>
    <col min="11" max="14" width="10.5546875" customWidth="1"/>
    <col min="15" max="16" width="15.5546875" customWidth="1"/>
    <col min="17" max="17" width="18.5546875" customWidth="1"/>
    <col min="18" max="18" width="15.5546875" customWidth="1"/>
    <col min="19" max="21" width="14" customWidth="1"/>
    <col min="22" max="22" width="10" customWidth="1"/>
    <col min="23" max="23" width="11.44140625" customWidth="1"/>
    <col min="24" max="24" width="10" customWidth="1"/>
    <col min="25" max="25" width="11.5546875" customWidth="1"/>
    <col min="26" max="27" width="12.44140625" customWidth="1"/>
    <col min="28" max="29" width="11.44140625" customWidth="1"/>
    <col min="30" max="30" width="12.44140625" customWidth="1"/>
    <col min="31" max="33" width="11.44140625" customWidth="1"/>
    <col min="34" max="34" width="24.44140625" customWidth="1"/>
    <col min="35" max="35" width="19.44140625" customWidth="1"/>
    <col min="36" max="36" width="10.44140625" customWidth="1"/>
  </cols>
  <sheetData>
    <row r="1" spans="1:36" x14ac:dyDescent="0.3">
      <c r="A1" s="1"/>
      <c r="B1" s="268" t="s">
        <v>40</v>
      </c>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c r="AI1" s="268"/>
      <c r="AJ1" s="1"/>
    </row>
    <row r="2" spans="1:36"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85" customHeight="1" x14ac:dyDescent="0.3">
      <c r="A3" s="1"/>
      <c r="B3" s="296" t="s">
        <v>0</v>
      </c>
      <c r="C3" s="296" t="s">
        <v>1</v>
      </c>
      <c r="D3" s="296" t="s">
        <v>28</v>
      </c>
      <c r="E3" s="296" t="s">
        <v>29</v>
      </c>
      <c r="F3" s="296" t="s">
        <v>30</v>
      </c>
      <c r="G3" s="296" t="s">
        <v>3</v>
      </c>
      <c r="H3" s="296" t="s">
        <v>4</v>
      </c>
      <c r="I3" s="296" t="s">
        <v>5</v>
      </c>
      <c r="J3" s="297" t="s">
        <v>6</v>
      </c>
      <c r="K3" s="297"/>
      <c r="L3" s="297"/>
      <c r="M3" s="297"/>
      <c r="N3" s="255" t="s">
        <v>47</v>
      </c>
      <c r="O3" s="296" t="s">
        <v>31</v>
      </c>
      <c r="P3" s="302" t="s">
        <v>42</v>
      </c>
      <c r="Q3" s="302" t="s">
        <v>32</v>
      </c>
      <c r="R3" s="302" t="s">
        <v>37</v>
      </c>
      <c r="S3" s="302" t="s">
        <v>33</v>
      </c>
      <c r="T3" s="296" t="s">
        <v>55</v>
      </c>
      <c r="U3" s="296" t="s">
        <v>57</v>
      </c>
      <c r="V3" s="297" t="s">
        <v>59</v>
      </c>
      <c r="W3" s="297"/>
      <c r="X3" s="297"/>
      <c r="Y3" s="297"/>
      <c r="Z3" s="297"/>
      <c r="AA3" s="297"/>
      <c r="AB3" s="296" t="s">
        <v>69</v>
      </c>
      <c r="AC3" s="265" t="s">
        <v>75</v>
      </c>
      <c r="AD3" s="299" t="s">
        <v>77</v>
      </c>
      <c r="AE3" s="300"/>
      <c r="AF3" s="301"/>
      <c r="AG3" s="255" t="s">
        <v>27</v>
      </c>
      <c r="AH3" s="255" t="s">
        <v>36</v>
      </c>
      <c r="AI3" s="296" t="s">
        <v>34</v>
      </c>
      <c r="AJ3" s="255" t="s">
        <v>35</v>
      </c>
    </row>
    <row r="4" spans="1:36" ht="169.35" customHeight="1" x14ac:dyDescent="0.3">
      <c r="A4" s="1"/>
      <c r="B4" s="296"/>
      <c r="C4" s="296"/>
      <c r="D4" s="296"/>
      <c r="E4" s="296"/>
      <c r="F4" s="296"/>
      <c r="G4" s="296"/>
      <c r="H4" s="296"/>
      <c r="I4" s="296"/>
      <c r="J4" s="3" t="s">
        <v>7</v>
      </c>
      <c r="K4" s="3" t="s">
        <v>8</v>
      </c>
      <c r="L4" s="3" t="s">
        <v>9</v>
      </c>
      <c r="M4" s="11" t="s">
        <v>10</v>
      </c>
      <c r="N4" s="295"/>
      <c r="O4" s="296"/>
      <c r="P4" s="302"/>
      <c r="Q4" s="302"/>
      <c r="R4" s="302"/>
      <c r="S4" s="302"/>
      <c r="T4" s="296"/>
      <c r="U4" s="296"/>
      <c r="V4" s="3" t="s">
        <v>61</v>
      </c>
      <c r="W4" s="3" t="s">
        <v>62</v>
      </c>
      <c r="X4" s="3" t="s">
        <v>15</v>
      </c>
      <c r="Y4" s="3" t="s">
        <v>63</v>
      </c>
      <c r="Z4" s="3" t="s">
        <v>60</v>
      </c>
      <c r="AA4" s="3" t="s">
        <v>25</v>
      </c>
      <c r="AB4" s="296"/>
      <c r="AC4" s="298"/>
      <c r="AD4" s="3" t="s">
        <v>16</v>
      </c>
      <c r="AE4" s="3" t="s">
        <v>17</v>
      </c>
      <c r="AF4" s="3" t="s">
        <v>26</v>
      </c>
      <c r="AG4" s="295"/>
      <c r="AH4" s="295"/>
      <c r="AI4" s="296"/>
      <c r="AJ4" s="295"/>
    </row>
    <row r="5" spans="1:36" x14ac:dyDescent="0.3">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3">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3">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3">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3">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3">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3">
      <c r="A14" s="1"/>
      <c r="B14" s="253" t="s">
        <v>24</v>
      </c>
      <c r="C14" s="253"/>
      <c r="D14" s="253"/>
      <c r="E14" s="253"/>
      <c r="F14" s="253"/>
      <c r="G14" s="253"/>
      <c r="H14" s="253"/>
      <c r="I14" s="253"/>
      <c r="J14" s="253"/>
      <c r="K14" s="253"/>
      <c r="L14" s="253"/>
      <c r="M14" s="253"/>
      <c r="N14" s="253"/>
      <c r="O14" s="253"/>
      <c r="P14" s="253"/>
      <c r="Q14" s="253"/>
      <c r="R14" s="253"/>
      <c r="S14" s="253"/>
      <c r="T14" s="253"/>
      <c r="U14" s="253"/>
      <c r="V14" s="253"/>
      <c r="W14" s="253"/>
      <c r="X14" s="253"/>
      <c r="Y14" s="253"/>
      <c r="Z14" s="253"/>
      <c r="AA14" s="253"/>
      <c r="AB14" s="253"/>
      <c r="AC14" s="253"/>
      <c r="AD14" s="253"/>
      <c r="AE14" s="253"/>
      <c r="AF14" s="253"/>
      <c r="AG14" s="253"/>
      <c r="AH14" s="253"/>
      <c r="AI14" s="253"/>
      <c r="AJ14" s="253"/>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500-000000000000}">
      <formula1>#REF!</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4"/>
  <sheetViews>
    <sheetView workbookViewId="0"/>
  </sheetViews>
  <sheetFormatPr defaultRowHeight="14.4" x14ac:dyDescent="0.3"/>
  <cols>
    <col min="1" max="1" width="5" customWidth="1"/>
    <col min="2" max="2" width="21" customWidth="1"/>
    <col min="3" max="3" width="17.5546875" customWidth="1"/>
    <col min="4" max="5" width="13.5546875" customWidth="1"/>
    <col min="6" max="6" width="18.44140625" customWidth="1"/>
    <col min="7" max="7" width="50.44140625" customWidth="1"/>
    <col min="8" max="8" width="14.5546875" customWidth="1"/>
    <col min="9" max="9" width="13.5546875" customWidth="1"/>
    <col min="10" max="10" width="12.5546875" customWidth="1"/>
    <col min="11" max="14" width="10.5546875" customWidth="1"/>
    <col min="15" max="16" width="15.5546875" customWidth="1"/>
    <col min="17" max="17" width="18.5546875" customWidth="1"/>
    <col min="18" max="18" width="15.5546875" customWidth="1"/>
    <col min="19" max="21" width="14" customWidth="1"/>
    <col min="22" max="22" width="10" customWidth="1"/>
    <col min="23" max="23" width="11.44140625" customWidth="1"/>
    <col min="24" max="24" width="10" customWidth="1"/>
    <col min="25" max="25" width="11.5546875" customWidth="1"/>
    <col min="26" max="27" width="12.44140625" customWidth="1"/>
    <col min="28" max="29" width="11.44140625" customWidth="1"/>
    <col min="30" max="30" width="12.44140625" customWidth="1"/>
    <col min="31" max="33" width="11.44140625" customWidth="1"/>
    <col min="34" max="34" width="24.44140625" customWidth="1"/>
    <col min="35" max="35" width="19.44140625" customWidth="1"/>
    <col min="36" max="36" width="10.44140625" customWidth="1"/>
  </cols>
  <sheetData>
    <row r="1" spans="1:36" x14ac:dyDescent="0.3">
      <c r="A1" s="1"/>
      <c r="B1" s="268" t="s">
        <v>40</v>
      </c>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c r="AI1" s="268"/>
      <c r="AJ1" s="1"/>
    </row>
    <row r="2" spans="1:36"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3">
      <c r="A3" s="1"/>
      <c r="B3" s="296" t="s">
        <v>0</v>
      </c>
      <c r="C3" s="296" t="s">
        <v>1</v>
      </c>
      <c r="D3" s="296" t="s">
        <v>28</v>
      </c>
      <c r="E3" s="296" t="s">
        <v>29</v>
      </c>
      <c r="F3" s="296" t="s">
        <v>30</v>
      </c>
      <c r="G3" s="296" t="s">
        <v>3</v>
      </c>
      <c r="H3" s="296" t="s">
        <v>4</v>
      </c>
      <c r="I3" s="296" t="s">
        <v>5</v>
      </c>
      <c r="J3" s="297" t="s">
        <v>6</v>
      </c>
      <c r="K3" s="297"/>
      <c r="L3" s="297"/>
      <c r="M3" s="297"/>
      <c r="N3" s="255" t="s">
        <v>47</v>
      </c>
      <c r="O3" s="296" t="s">
        <v>31</v>
      </c>
      <c r="P3" s="302" t="s">
        <v>42</v>
      </c>
      <c r="Q3" s="302" t="s">
        <v>32</v>
      </c>
      <c r="R3" s="302" t="s">
        <v>37</v>
      </c>
      <c r="S3" s="302" t="s">
        <v>33</v>
      </c>
      <c r="T3" s="296" t="s">
        <v>55</v>
      </c>
      <c r="U3" s="296" t="s">
        <v>57</v>
      </c>
      <c r="V3" s="297" t="s">
        <v>59</v>
      </c>
      <c r="W3" s="297"/>
      <c r="X3" s="297"/>
      <c r="Y3" s="297"/>
      <c r="Z3" s="297"/>
      <c r="AA3" s="297"/>
      <c r="AB3" s="296" t="s">
        <v>69</v>
      </c>
      <c r="AC3" s="265" t="s">
        <v>75</v>
      </c>
      <c r="AD3" s="299" t="s">
        <v>77</v>
      </c>
      <c r="AE3" s="300"/>
      <c r="AF3" s="301"/>
      <c r="AG3" s="255" t="s">
        <v>27</v>
      </c>
      <c r="AH3" s="255" t="s">
        <v>36</v>
      </c>
      <c r="AI3" s="296" t="s">
        <v>34</v>
      </c>
      <c r="AJ3" s="255" t="s">
        <v>35</v>
      </c>
    </row>
    <row r="4" spans="1:36" ht="145.19999999999999" x14ac:dyDescent="0.3">
      <c r="A4" s="1"/>
      <c r="B4" s="296"/>
      <c r="C4" s="296"/>
      <c r="D4" s="296"/>
      <c r="E4" s="296"/>
      <c r="F4" s="296"/>
      <c r="G4" s="296"/>
      <c r="H4" s="296"/>
      <c r="I4" s="296"/>
      <c r="J4" s="3" t="s">
        <v>7</v>
      </c>
      <c r="K4" s="3" t="s">
        <v>8</v>
      </c>
      <c r="L4" s="3" t="s">
        <v>9</v>
      </c>
      <c r="M4" s="11" t="s">
        <v>10</v>
      </c>
      <c r="N4" s="295"/>
      <c r="O4" s="296"/>
      <c r="P4" s="302"/>
      <c r="Q4" s="302"/>
      <c r="R4" s="302"/>
      <c r="S4" s="302"/>
      <c r="T4" s="296"/>
      <c r="U4" s="296"/>
      <c r="V4" s="3" t="s">
        <v>61</v>
      </c>
      <c r="W4" s="3" t="s">
        <v>62</v>
      </c>
      <c r="X4" s="3" t="s">
        <v>15</v>
      </c>
      <c r="Y4" s="3" t="s">
        <v>63</v>
      </c>
      <c r="Z4" s="3" t="s">
        <v>60</v>
      </c>
      <c r="AA4" s="3" t="s">
        <v>25</v>
      </c>
      <c r="AB4" s="296"/>
      <c r="AC4" s="298"/>
      <c r="AD4" s="3" t="s">
        <v>16</v>
      </c>
      <c r="AE4" s="3" t="s">
        <v>17</v>
      </c>
      <c r="AF4" s="3" t="s">
        <v>26</v>
      </c>
      <c r="AG4" s="295"/>
      <c r="AH4" s="295"/>
      <c r="AI4" s="296"/>
      <c r="AJ4" s="295"/>
    </row>
    <row r="5" spans="1:36" x14ac:dyDescent="0.3">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360" x14ac:dyDescent="0.3">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3">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3">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3">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3">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3">
      <c r="A14" s="1"/>
      <c r="B14" s="253" t="s">
        <v>24</v>
      </c>
      <c r="C14" s="253"/>
      <c r="D14" s="253"/>
      <c r="E14" s="253"/>
      <c r="F14" s="253"/>
      <c r="G14" s="253"/>
      <c r="H14" s="253"/>
      <c r="I14" s="253"/>
      <c r="J14" s="253"/>
      <c r="K14" s="253"/>
      <c r="L14" s="253"/>
      <c r="M14" s="253"/>
      <c r="N14" s="253"/>
      <c r="O14" s="253"/>
      <c r="P14" s="253"/>
      <c r="Q14" s="253"/>
      <c r="R14" s="253"/>
      <c r="S14" s="253"/>
      <c r="T14" s="253"/>
      <c r="U14" s="253"/>
      <c r="V14" s="253"/>
      <c r="W14" s="253"/>
      <c r="X14" s="253"/>
      <c r="Y14" s="253"/>
      <c r="Z14" s="253"/>
      <c r="AA14" s="253"/>
      <c r="AB14" s="253"/>
      <c r="AC14" s="253"/>
      <c r="AD14" s="253"/>
      <c r="AE14" s="253"/>
      <c r="AF14" s="253"/>
      <c r="AG14" s="253"/>
      <c r="AH14" s="253"/>
      <c r="AI14" s="253"/>
      <c r="AJ14" s="253"/>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600-000000000000}">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ŠMSM</vt:lpstr>
      <vt:lpstr>SM</vt:lpstr>
      <vt:lpstr>AM</vt:lpstr>
      <vt:lpstr>VRM</vt:lpstr>
      <vt:lpstr>SADM</vt:lpstr>
      <vt:lpstr>SAM</vt:lpstr>
      <vt:lpstr>JUNGTINIAI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Vaida Lisauskienė</cp:lastModifiedBy>
  <cp:lastPrinted>2022-12-22T14:53:05Z</cp:lastPrinted>
  <dcterms:created xsi:type="dcterms:W3CDTF">2022-12-16T11:51:22Z</dcterms:created>
  <dcterms:modified xsi:type="dcterms:W3CDTF">2026-08-21T07:28:33Z</dcterms:modified>
</cp:coreProperties>
</file>