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Admin\Downloads\"/>
    </mc:Choice>
  </mc:AlternateContent>
  <xr:revisionPtr revIDLastSave="0" documentId="8_{6B6279D1-4264-4198-8929-83FC31A36111}" xr6:coauthVersionLast="47" xr6:coauthVersionMax="47" xr10:uidLastSave="{00000000-0000-0000-0000-000000000000}"/>
  <bookViews>
    <workbookView xWindow="-110" yWindow="-110" windowWidth="19420" windowHeight="10300" xr2:uid="{00000000-000D-0000-FFFF-FFFF00000000}"/>
  </bookViews>
  <sheets>
    <sheet name="UTN" sheetId="1" r:id="rId1"/>
  </sheets>
  <definedNames>
    <definedName name="_Hlk84884998" localSheetId="0">UTN!$O$8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uynTxdzvoEaHBbSKVkYtXrhY4LSzv/ZFLGE4iydqqIE="/>
    </ext>
  </extLst>
</workbook>
</file>

<file path=xl/calcChain.xml><?xml version="1.0" encoding="utf-8"?>
<calcChain xmlns="http://schemas.openxmlformats.org/spreadsheetml/2006/main">
  <c r="H48" i="1" l="1"/>
  <c r="I45" i="1"/>
  <c r="K45" i="1" s="1"/>
  <c r="I34" i="1"/>
  <c r="K34" i="1" s="1"/>
  <c r="I31" i="1"/>
  <c r="K31" i="1" s="1"/>
  <c r="H60" i="1"/>
  <c r="H19" i="1"/>
  <c r="I55" i="1"/>
  <c r="K55" i="1" s="1"/>
  <c r="I51" i="1"/>
  <c r="K51" i="1" s="1"/>
  <c r="H61" i="1" l="1"/>
  <c r="H62" i="1" s="1"/>
  <c r="I53" i="1" l="1"/>
  <c r="I42" i="1"/>
  <c r="I39" i="1"/>
  <c r="K39" i="1" s="1"/>
  <c r="I28" i="1"/>
  <c r="K28" i="1" s="1"/>
  <c r="I25" i="1"/>
  <c r="K25" i="1" s="1"/>
  <c r="I22" i="1"/>
  <c r="K22" i="1" l="1"/>
  <c r="I48" i="1"/>
  <c r="K53" i="1"/>
  <c r="K60" i="1" s="1"/>
  <c r="I60" i="1"/>
  <c r="K17" i="1"/>
  <c r="K19" i="1" s="1"/>
  <c r="I19" i="1"/>
  <c r="K42" i="1"/>
  <c r="K48" i="1" l="1"/>
  <c r="K61" i="1" s="1"/>
  <c r="K62" i="1" s="1"/>
  <c r="I61" i="1"/>
  <c r="I62" i="1" s="1"/>
</calcChain>
</file>

<file path=xl/sharedStrings.xml><?xml version="1.0" encoding="utf-8"?>
<sst xmlns="http://schemas.openxmlformats.org/spreadsheetml/2006/main" count="176" uniqueCount="101">
  <si>
    <t>PLANUOJAMŲ 2024–2029 M. UTENOS MIESTO TVARIOS PLĖTROS STRATEGIJOS ĮGYVENDINIMO VEIKSMŲ PLANAS</t>
  </si>
  <si>
    <t>Eil. Nr.</t>
  </si>
  <si>
    <t>Planuojamo veiksmo pavadinimas</t>
  </si>
  <si>
    <t>Planuojamo veiksmo aprašymas</t>
  </si>
  <si>
    <t>Veiksmo pobūdis (investicinis (I) arba neinvesticinis (NI))</t>
  </si>
  <si>
    <t>Institucijos (įstaigos) (veiksmo vykdytojo ir partnerių) pavadinimas</t>
  </si>
  <si>
    <t>Įgyvendinimo terminai (metais ir ketvirčiais)</t>
  </si>
  <si>
    <t>Veiksmo finansavimo poreikis, eurais</t>
  </si>
  <si>
    <t>Vertinimo rodikliai</t>
  </si>
  <si>
    <t>Prisidėjimas prie kitų teritorinių strategijų įgyvendinimo</t>
  </si>
  <si>
    <t>pradžia</t>
  </si>
  <si>
    <t>pabaiga</t>
  </si>
  <si>
    <t>Bendras lėšų poreikis, eurais</t>
  </si>
  <si>
    <t>Iš jų:</t>
  </si>
  <si>
    <t>Rodiklis</t>
  </si>
  <si>
    <t>Pradinė reikšmė</t>
  </si>
  <si>
    <t>Reikšmė pabaigoje</t>
  </si>
  <si>
    <t>ES fondų lėšos</t>
  </si>
  <si>
    <t>Lietuvos Respublikos valstybės biudžeto bendrojo finansavimo lėšos</t>
  </si>
  <si>
    <t>Savivaldybės (-ių) biudžeto (-ų) lėšos</t>
  </si>
  <si>
    <t>1. Strategijos tikslas</t>
  </si>
  <si>
    <t>Didinti Utenos miesto patrauklumą, skatinant investicijas ir kuriant sveiką, jaukią ir tvarią aplinką</t>
  </si>
  <si>
    <t>1.1. Strategijos uždavinys</t>
  </si>
  <si>
    <t>Sudaryti sąlygas investicijų pritraukimui ir ekonominio konkurencingumo didinimui, išnaudojant pramonės sektoriaus potencialą</t>
  </si>
  <si>
    <t>1.1.1</t>
  </si>
  <si>
    <t>Teritorijos patrauklumo investicijoms didinimas ir viešosios infrastruktūros plėtra (Ribnikų g. 4, Utena)</t>
  </si>
  <si>
    <t>Utenos miesto pramoninės teritorijos, esančios adresu Ribnikų g. 4, Utenoje, patrauklumo investicijoms didinimas: 1.  elektros tinklų įrengimas, vandentiekio ir nuotekų tinklų įrengimas; 2. įvažiavimo į suformuotą sklypą įrengimas, Aukštaičių g. dalyje nuo Metalo g. iki „Ribnikų“ viešojo transporto sustojimo pėsčiųjų ir /ar dviračių tako įrengimas, mažosios architektūros elementų - suoliukų ir šiukšliadėžių (pagal universalaus dizaino principus) įrengimas; 3. teritorijos sutvarkymas atliekant reikalingus menkaverčių želdinių kirtimus, išlyginant reljefo netolygumus ir priemonių, mažinančių neigiamą ekonominės veiklos poveikį aplinkai (triukšmą ir oro taršą) įgyvendinimas (želdinių susisiekimo infrastruktūros dalyje įrengimas).</t>
  </si>
  <si>
    <t>I</t>
  </si>
  <si>
    <t>Utenos rajono savivaldybės administracija</t>
  </si>
  <si>
    <t>2025 m. I ketv.</t>
  </si>
  <si>
    <t>2028 m. III ketv.</t>
  </si>
  <si>
    <t>P - Integruoti teritorinio vystymo projektai (projektai)</t>
  </si>
  <si>
    <t>R- Sukurtos arba atkurtos teritorijos, naudojamos ekonominei veiklai (ha)</t>
  </si>
  <si>
    <t>1.1.2</t>
  </si>
  <si>
    <t>Teritorijos patrauklumo investicijoms didinimas ir viešosios infrastruktūros plėtra (Aukštaičių g. 16, Utena)</t>
  </si>
  <si>
    <t>Utenos miesto pramoninės teritorijos, esančios adresu Aukštaičių g. 16, Utenoje, patrauklumo investicijoms didinimas: 1.  elektros tinklų jungčių įrengimas, vandentiekio ir nuotekų tinklų įrengimas; 2. įvažiavimo į suformuotą sklypą įrengimas; 3. teritorijos sutvarkymas atliekant reikalingus menkaverčių želdinių kirtimus, išlyginant reljefo netolygumus.</t>
  </si>
  <si>
    <t>2025 m. II ketv.</t>
  </si>
  <si>
    <t>1.1.3</t>
  </si>
  <si>
    <t>Teritorijų patrauklumo investicijoms didinimas ir viešosios infrastruktūros plėtra (Pramonės g. 20, Utena. ir Pramonės g. 24, Utena)</t>
  </si>
  <si>
    <t>Utenos miesto pramoninių teritorijų, esančių adresu Pramonės g. 20 ir Pramonės g. 24, Utenoje, patrauklumo investicijoms didinimas: 1.  elektros tinklų jungčių įrengimas, vandentiekio ir nuotekų tinklų įrengimas; 2. įvažiavimo į sklypą/ -us įrengimas; 3. teritorijos sutvarkymas atliekant reikalingus menkaverčių želdinių kirtimus, išlyginant reljefo netolygumus.</t>
  </si>
  <si>
    <t>2025 m. III ketv.</t>
  </si>
  <si>
    <t>Lėšų poreikis 1.1. uždaviniui iš viso:</t>
  </si>
  <si>
    <t>1.2. Strategijos uždavinys</t>
  </si>
  <si>
    <t>Atgaivinti žaliąsias viešąsias erdves ir humanizuoti gyvenamųjų rajonų aplinką, išnaudojant kompaktiškumo potencialą</t>
  </si>
  <si>
    <t>1.2.1</t>
  </si>
  <si>
    <t>Utenos miesto senojo parko atgaivinimas ir pritaikymas bendruomenės poreikiams</t>
  </si>
  <si>
    <t>Utenos miesto senojo parko (Šilinės miške) atgaivinimas, pritaikant renginiams, lankymui ir aktyviam laisvalaikiui: 1. pėsčiųjų takų įrengimas, privažiavimo įrengimas, stovėjimo vietų įrengimas; 2. viešojo tualeto pagal universalaus dizaino principus įrengimas, viešos geriamojo vandens stotelės įrengimas, elektros tinklų ir apšvietimo įrengimas; 3. teritorijos sutvarkymas: menkaverčių želdinių kirtimas, želdynų ir kraštovaizdžio sutvarkymas, mažosios architektūros elementų įrengimas, informacinių stendų įrengimas, teritorijos pritaikymas asmenims su negalia; 4. universalių lauko žaidimų aikštelių įrengimas, lauko estrados įrengimas 5. kitos lankymui ir veiklos vykdymui reikalingos viešosios infrastruktūros įrengimas.</t>
  </si>
  <si>
    <t>2026 m. IV ketv.</t>
  </si>
  <si>
    <t>2029 m. III ketv.</t>
  </si>
  <si>
    <t>P – Atviros erdvės, sukurtos arba atkurtos miestų teritorijose (kvadratiniai metrai)</t>
  </si>
  <si>
    <t>R - Sukurtos arba atkurtos teritorijos, naudojamos ekonominei, rekreacinei ar turizmo paskirčiai (ha)</t>
  </si>
  <si>
    <t>1.2.2</t>
  </si>
  <si>
    <t>Teritorijos tarp Dauniškio gimnazijos ir Dauniškio parko ir „Gandrelio“ atgaivinimas ir pritaikymas bendruomenės veiklai</t>
  </si>
  <si>
    <t>Utenos miesto teritorijos dalies tarp Dauniškio gimnazijos (Vaižganto g.), Dauniškio parko (nuo Statybininkų g.) ir Utenos vaikų lopšelio - darželio „Gandrelis“ atgaivinimas ir pritaikymas bendruomenės veiklai pagal universalaus dizaino principus: 1. pėsčiųjų/dviračių takų įrengimas, parkavimo vietų įrengimas; 2. elektros tinklų ir apšvietimo įrengimas; 3. teritorijos sutvarkymas: mažosios architektūros elementų įrengimas, informacinių stendų įrengimas, teritorijos pritaikymas asmenims su negalia; 4. universalių lauko žaidimų aikštelių įvairaus amžiaus asmenims įrengimas, poilsio zonų ir aikštelių įrengimas, Utenos Dauniškio gimnazijos stadiono modernizavimas. 5. kitos lankymui ir veiklos vykdymui reikalingos viešosios infrastruktūros įrengimas.</t>
  </si>
  <si>
    <t>2027 m. III ketv.</t>
  </si>
  <si>
    <t>1.2.3</t>
  </si>
  <si>
    <t>Teritorijos tarp Krašuonos parko, „Saulės“ gimnazijos ir Utenos dvaro atgaivinimas ir pritaikymas atviram gamtos centrui</t>
  </si>
  <si>
    <t>Utenos miesto teritorijos tarp Krašuonos parko (nuo Krašuonos upės), „Saulės“ gimnazijos ir Utenos dvaro (iki Ladygos g.) atgaivinimas ir pritaikymas daugiatiksliam naudojimui - atviram gamtos centrui pagal universalaus dizaino principus: 1.  pėsčiųjų ir/ar dviračių takų jungčių įrengimas, vidaus kelio modernizavimas, parkavimo vietų įrengimas; 2. viešojo geriamojo vandens stotelės įrengimas, elektros tinklų/apšvietimo jungčių įrengimas; 3. teritorijos žalinimas (atviro pažintinio sodo, daržo, vaistažolių ir kt. augalų įveisimas ir/ar šiltnamio stebėti ir mokytis įrengimas), basų pėdų tako įrengimas, vabalų viešbučio ir kt. gamtos pažinimui reikalingų elementų įrengimas, kraštovaizdžio ir želdynų prie Utenos dvaro sutvarkymas; 4. mažosios architektūros elementų įrengimas, informacinių stendų įrengimas, teritorijos pritaikymas asmenims su negalia; 5. kitos lankymui ir veiklos vykdymui reikalingos viešosios infrastruktūros įrengimas.</t>
  </si>
  <si>
    <t>1.2.4</t>
  </si>
  <si>
    <t>Vyžuonos parko teritorijos dalies ir Utenos daugiafunkcio sporto centro prieigų atgaivinimas ir pritaikymas bendruomenės veiklai</t>
  </si>
  <si>
    <t>Utenos miesto Vyžuonos parko teritorijos dalies (tarp A. Baranausko g., Donelaičio g., Aukštakalnio daugiabučių gyvenamųjų namų ir Vyžuonos upės) ir Utenos daugiafunkcio sporto centro prieigų atgaivinimas ir pritaikymas bendruomenės veiklai: 1. pėsčiųjų ir/ar dviračių takų jungčių įrengimas; 2. viešojo tualeto (su mamų/tėvų kambariu) pagal universalaus dizaino principus įrengimas, viešojo geriamojo vandens stotelės įrengimas, elektros tinklų/apšvietimo jungčių įrengimas; 3. kraštovaizdžio ir želdynų sutvarkymas, žalinimas, mažosios architektūros elementų įrengimas; informacinių stendų įrengimas; vizualinės taršos elementų šalinimas; 4. sporto ir laisvalaikio statinių ir įrenginių įrengimas: vaikų žaidimų aikšelių įrengimas, tubingo trasos įrengimas, padelio teniso aikštelių įrengimas, BMX/skate aikštelės įrengimas, universalios žiemos/vasaros sportui tinkamos aikštelės su reikiama infrastruktūra įrengimas, grilio zonos įrengimas, poilsio zonų įrengimas ir kt.; 5. kitos lankymui ir veiklos vykdymui reikalingos viešosios infrastruktūros įrengimas.</t>
  </si>
  <si>
    <t>1.2.5</t>
  </si>
  <si>
    <t>Smėlynės parko ir prieigų atgaivinimas bei pritaikymas bendruomenės poreikiams</t>
  </si>
  <si>
    <t>Utenos miesto Smėlynės parko teritorijos ir prieigų (teritorija tarp Basanavičiaus g., Pušyno g., Metalo g., Smėlio g. ir Aukštaičių g.) atgaivinimas ir pritaikymas daugiatiksliam naudojimui, laikantis universalaus dizaino principų: 1.  įvažiavimo į sklypą įrengimas, pėsčiųjų ir (ar) dviračių takų jungčių įrengimas; 2. trūkstamos inžinerinės infrastruktūros plėtra: elektros tinklų, apšvietimo įrengimas, automobilių stovėjimo vietų įrengimas; 3. želdynų ir kraštovaizdžio sutvarkymas, mažosios architektūros elementų įrengimas, informacinių stendų įrengimas, teritorijos pritaikymas asmenims su negalia; 4. įvairaus amžiaus vaikų žaidimo aikštelės įrengimas; 5. universalios sporto ir žaidimų salės (A++ energijos klasės, su būtina funkcionavimui infrastruktūra), skirtos vaikų formaliojo ir vaikų ir suaugusiųjų neformaliojo švietimo paslaugoms teikti, taip pat kitai socialinei veiklai vykdyti, statyba; 6. kitos lankymui ir veiklos vykdymui reikalingos viešosios infrastruktūros įrengimas.</t>
  </si>
  <si>
    <t>2026 m. II ketv.</t>
  </si>
  <si>
    <t>R- Metinis konsoliduotų viešųjų paslaugų vartotojų skaičius (vartotojai per metus)</t>
  </si>
  <si>
    <t>P – Naujų ar rekonstruotų pastatų, kurių pirminės energijos paklausa yra bent 20 % mažesnė nei reikalauja energijos beveik nevartojantis pastatas, plotas (kvadratiniai metrai)</t>
  </si>
  <si>
    <t>1.2.6</t>
  </si>
  <si>
    <t>Tankiai apgyvendintos urbanizuotos Vyturių gyvenamųjų daugiabučių namų teritorijos dalies atgaivinimas, žalinimas ir funkcionalumo didinimas</t>
  </si>
  <si>
    <t xml:space="preserve">Utenos miesto Vyturių daugiabučių namų mikrorajono dalies teritorijos (kurią riboja J.Basanavičiaus g., Vaižganto g., Lauko skg., Utenos Vyturių progimnazija, Lauko g.) atgaivinimas, humanizuojant viešąsias erdves pagal universalaus dizaino principus: modernizuojant privažiuojamuosius kelius, stovėjimo aikšteles/stovėjimo vietas ir pėsčiųjų takus pagal universalaus dizaino ir žalinimo principus; įrengiant automobilių stovėjimo vietas, skirtas asmenims su negalia; paskirstant eismo srautus ir sukuriant sąlygas sumažinti eismo greitį kvartalo viduje; formuojant pėsčiųjų, poilsio zonas atskirtas nuo gatvių važiuojamosios dalies; sukuriant tarp namų apšviestas bendruomenių zonas/salas su žaidimų aikštelėmis ir poilsio infrastruktūra, prieinamas įvairaus amžiaus žmonėms bei suburiančias įvairių interesų bei amžiaus grupes, kartu prisitaikant prie esamų želdinių, juos išsaugant; įrengiant apšvietimą, modernizuojant Utenos Vyturių progimnazijos stadioną,  žaidimų aikštelės ir prieigas, įrengiant bendro naudojimo dviračių saugyklas; kitos prieinamumui didinti reikalingos viešosios infrastruktūros įrengimas.
</t>
  </si>
  <si>
    <t>R - Rekultivuota žemė, naudojama žaliesiems plotams, socialiniams būstams, ekonominei arba kitai paskirčiai (ha)</t>
  </si>
  <si>
    <t>1.2.7</t>
  </si>
  <si>
    <t>Tankiai apgyvendintos urbanizuotos Aukštakalnio gyvenamųjų daugiabučių namų teritorijos dalies atgaivinimas, žalinimas ir funkcionalumo didinimas</t>
  </si>
  <si>
    <t>Utenos miesto Aukštakalnio daugiabučių namų mikrorajono dalies teritorijos (kurią riboja Aukštakalnio g., Taikos g., Kupiškio g. ir Vyžuonos parkas) atgaivinimas, humanizuojant viešąsias erdves pagal universalaus dizaino principus: modernizuojant privažiuojamuosius kelius, stovėjimo aikšteles/stovėjimo vietas ir pėsčiųjų takus pagal universalaus dizaino ir žalinimo principus; įrengiant automobilių stovėjimo vietas, skirtas asmenims su negalia; paskirstant eismo srautus ir sukuriant sąlygas sumažinti eismo greitį kvartalo viduje; formuojant pėsčiųjų, poilsio zonas atskirtas nuo gatvių važiuojamosios dalies; sukuriant tarp namų apšviestas bendruomenių zonas/salas su žaidimų aikštelėmis ir poilsio infrastruktūra, prieinamas įvairaus amžiaus žmonėms bei suburiančias įvairių interesų bei amžiaus grupes, kartu prisitaikant prie esamų želdinių, juos išsaugant; įrengiant apšvietimą, įrengiant bendro naudojimo dviračių saugyklas; kitos prieinamumui didinti reikalingos viešosios infrastruktūros įrengimas.</t>
  </si>
  <si>
    <t>2028 m. IV ketv.</t>
  </si>
  <si>
    <t>1.2.8</t>
  </si>
  <si>
    <t>Tankiai apgyvendintos urbanizuotos Statybininkų gyvenamųjų daugiabučių namų teritorijos dalies atgaivinimas, žalinimas ir funkcionalumo didinimas</t>
  </si>
  <si>
    <t>Utenos miesto Statybininkų daugiabučių namų mikrorajono dalies teritorijos (kurią riboja Lauko g., Sėlių g., Statybininkų g., Vaižganto g., Utenos Dauniškio gimnazijos stadionas) atgaivinimas, humanizuojant viešąsias erdves pagal universalaus dizaino principus: modernizuojant privažiuojamuosius kelius, stovėjimo aikšteles/stovėjimo vietas ir pėsčiųjų takus pagal universalaus dizaino ir žalinimo principus; įrengiant automobilių stovėjimo vietas, skirtas asmenims su negalia; paskirstant eismo srautus ir sukuriant sąlygas sumažinti eismo greitį kvartalo viduje; formuojant pėsčiųjų, poilsio zonas atskirtas nuo gatvių važiuojamosios dalies; sukuriant tarp namų apšviestas bendruomenių zonas/salas su žaidimų aikštelėmis ir poilsio infrastruktūra, prieinamas įvairaus amžiaus žmonėms bei suburiančias įvairių interesų bei amžiaus grupes, kartu prisitaikant prie esamų želdinių, juos išsaugant; įrengiant apšvietimą, įrengiant bendro naudojimo dviračių saugyklas; kitos prieinamumui didinti reikalingos viešosios infrastruktūros įrengimas.</t>
  </si>
  <si>
    <t>Lėšų poreikis 1.2. uždaviniui iš viso:</t>
  </si>
  <si>
    <t>1.3. Strategijos uždavinys</t>
  </si>
  <si>
    <t xml:space="preserve">Padidinti viešųjų paslaugų įvairovę ir pagerinti jų prieinamumą Utenos mieste.                                                                                             </t>
  </si>
  <si>
    <t>1.3.1</t>
  </si>
  <si>
    <t xml:space="preserve">Socialinės priežiūros paslaugų senyvo amžiaus asmenims plėtra </t>
  </si>
  <si>
    <t xml:space="preserve">Utenos mieste numatomas patalpų (162 kv. m.) adresu Maironio g. 12, modernizavimas pagal universalaus dizaino principus, siekiant pritaikyti patalpas ir įsigyti įrangą, baldus, kompiuterinę techniką ir pan., būtiną sėkmingam  senjorų dienos centro įveiklinimui užtikrinti. Taip pat numatomas kitos lankymui ir veiklos vykdymui reikalingos viešosios infrastruktūros įrengimas. Taip pat numatoma įsigyti transporto priemonę (talpinančią iki 9 asmenų). </t>
  </si>
  <si>
    <t>2024 m. IV ketv.</t>
  </si>
  <si>
    <t>P - Paslaugų socialiai pažeidžiamiems, socialinę riziką (atskirtį) patiriantiems asmenims vietų skaičius naujoje ar modernizuotoje infrastruktūroje, skaičius</t>
  </si>
  <si>
    <t>Veiksmo įgyvendinimas finansuojamas ES fondų 2021–2027 m. Investicijų programos 4 prioriteto 4.9. uždavinio įgyvendinimui skirtomis lėšomis</t>
  </si>
  <si>
    <t>R - Socialiai pažeidžiamų, socialinę riziką (atskirtį) patiriančių asmenų, gavusių paslaugas naujoje ar modernizuotoje infrastruktūroje skaičius per metus, asmenys per metus</t>
  </si>
  <si>
    <t>1.3.2</t>
  </si>
  <si>
    <t>Jaunimo erdvių plėtra Utenos mieste</t>
  </si>
  <si>
    <t xml:space="preserve">Utenos miesto sode (tarp A. Baranausko, Maironio g. ir J.Basanavičiaus g.) numatoma pastatyti preliminariai 100 kv.m. A++ klasės 2 a. pastatą. Pastate numatomos įrengti tokios patalpos: salytė (open space erdvė), sanitarinės patalpos, virtuvėlės zona. Antrame aukšte - mini kabinetai darbui, jaunimo posėdžiams, jeigu pavyksta integruoti mini terasą/balkoną antrame aukšte.  Prie paties pastato planuojama įrengti terasą, atvesti elektros, vandens ir nuotekų tiekimo tinklus, įrengti vėdinimo sistemą, saulės elektrinę, el. įrenginių pakrovimo vietas viduje ir lauke, teritorijos ir prieigų apšvietimą, informacinius stendus. Taip pat numatomas kitos lankymui ir veiklos vykdymui reikalingos viešosios infrastruktūros įrengimas. Pastatas bus tinkamas naudoti visus metus. </t>
  </si>
  <si>
    <t>2027 m. IV ketv.</t>
  </si>
  <si>
    <t>1.3.3</t>
  </si>
  <si>
    <t>Utenos daugiafunkcio sporto centro plaukimo baseino rekonstrukcija ir visuomenės sveikatos paslaugų prieinamumo didinimas</t>
  </si>
  <si>
    <t>Utenos miesto mokslo paskirties pastato (adresu Taikos g. 44) dalies (baseino) modernizavimas, siekiant racionaliai išnaudoti esamą pastato infrastruktūrą, ją pritaikant papildomoms viešosioms paslaugoms teikti: pastato dalies rekonstrukcija (pasiekiant A++ energijos klasę) pagal universalaus dizaino principus; patalpų pritaikymas vaikų ir suaugusiųjų neformaliojo švietimo paslaugų teikimui, visuomenės sveikatos paslaugų teikimui, pritaikymas asmenims su negalia; baseino, skirto vaikų plaukimo įgūdžių ugdymui ir saugaus elgesio vandenyje mokymui, įrengimas; hidromasažinių baseinų įrengimas; pirčių zonos modernizavimas ir plėtra, saulės elektrinės įrengimas. Baseino pastato prieigų tvarkymas pagal universalaus dizaino principus: pėsčiųjų/dviračių takų jungčių įrengimas, apšvietimo įrengimas; sporto aikštelės šalia stadiono įrengimas, automobilių parkavimo vietų/aikštelių įrengimas; kitos lankymui ir veiklos vykdymui reikalingos viešosios infrastruktūros įrengimas.</t>
  </si>
  <si>
    <t>P - Naujų ar rekonstruotų pastatų, kurių pirminės energijos paklausa yra bent 20 % mažesnė, nei reikalauja energijos beveik nevartojantis pastatas, plotas (kvadratiniai metrai)</t>
  </si>
  <si>
    <t>Lėšų poreikis 1.3. uždaviniui iš viso:</t>
  </si>
  <si>
    <t>Lėšų poreikis strategijos įgyvendinimui iš viso:</t>
  </si>
  <si>
    <t>Lėšų poreikis VRM projektams (be socialinės srities projektų)</t>
  </si>
  <si>
    <t xml:space="preserve">2024-2029 m. Utenos miesto tvarios plėtros strategijos </t>
  </si>
  <si>
    <t>priedas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</si>
</sst>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scheme val="minor"/>
    </font>
    <font>
      <sz val="11"/>
      <color rgb="FFFF0000"/>
      <name val="Times New Roman"/>
      <family val="1"/>
      <charset val="186"/>
    </font>
    <font>
      <sz val="11"/>
      <color rgb="FF000000"/>
      <name val="Times New Roman"/>
      <family val="1"/>
      <charset val="186"/>
    </font>
    <font>
      <b/>
      <sz val="11"/>
      <color rgb="FF000000"/>
      <name val="Times New Roman"/>
      <family val="1"/>
      <charset val="186"/>
    </font>
    <font>
      <b/>
      <i/>
      <sz val="11"/>
      <color rgb="FFFF0000"/>
      <name val="Times New Roman"/>
      <family val="1"/>
      <charset val="186"/>
    </font>
    <font>
      <sz val="11"/>
      <color theme="1"/>
      <name val="Times New Roman"/>
      <family val="1"/>
      <charset val="186"/>
    </font>
    <font>
      <i/>
      <sz val="11"/>
      <color theme="1"/>
      <name val="Times New Roman"/>
      <family val="1"/>
      <charset val="186"/>
    </font>
    <font>
      <i/>
      <sz val="12"/>
      <color rgb="FF000000"/>
      <name val="Times New Roman"/>
      <family val="1"/>
      <charset val="186"/>
    </font>
    <font>
      <b/>
      <sz val="12"/>
      <color rgb="FF000000"/>
      <name val="Times New Roman"/>
      <family val="1"/>
      <charset val="186"/>
    </font>
    <font>
      <sz val="12"/>
      <color theme="1"/>
      <name val="Calibri"/>
      <family val="2"/>
      <charset val="186"/>
      <scheme val="minor"/>
    </font>
    <font>
      <i/>
      <sz val="11"/>
      <color rgb="FF000000"/>
      <name val="Times New Roman"/>
      <family val="1"/>
      <charset val="186"/>
    </font>
    <font>
      <b/>
      <i/>
      <sz val="11"/>
      <color rgb="FF000000"/>
      <name val="Times New Roman"/>
      <family val="1"/>
      <charset val="186"/>
    </font>
    <font>
      <b/>
      <i/>
      <sz val="12"/>
      <color rgb="FF000000"/>
      <name val="Times New Roman"/>
      <family val="1"/>
      <charset val="186"/>
    </font>
    <font>
      <sz val="11"/>
      <name val="Times New Roman"/>
      <family val="1"/>
      <charset val="186"/>
    </font>
    <font>
      <b/>
      <i/>
      <sz val="11"/>
      <color theme="1"/>
      <name val="Times New Roman"/>
      <family val="1"/>
      <charset val="186"/>
    </font>
    <font>
      <sz val="11"/>
      <color rgb="FFFF0000"/>
      <name val="Calibri"/>
      <family val="2"/>
      <charset val="186"/>
      <scheme val="minor"/>
    </font>
    <font>
      <b/>
      <sz val="11"/>
      <color theme="1"/>
      <name val="Times New Roman"/>
      <family val="1"/>
      <charset val="186"/>
    </font>
  </fonts>
  <fills count="9">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FFFFF"/>
        <bgColor rgb="FFFFFFFF"/>
      </patternFill>
    </fill>
    <fill>
      <patternFill patternType="solid">
        <fgColor theme="6"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79998168889431442"/>
        <bgColor rgb="FFFFE1DB"/>
      </patternFill>
    </fill>
  </fills>
  <borders count="9">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9">
    <xf numFmtId="0" fontId="0" fillId="0" borderId="0" xfId="0"/>
    <xf numFmtId="0" fontId="1" fillId="0" borderId="0" xfId="0" applyFont="1"/>
    <xf numFmtId="0" fontId="2" fillId="2" borderId="8" xfId="0" applyFont="1" applyFill="1" applyBorder="1" applyAlignment="1">
      <alignment horizontal="center" wrapText="1"/>
    </xf>
    <xf numFmtId="0" fontId="2" fillId="2" borderId="8" xfId="0" applyFont="1" applyFill="1" applyBorder="1" applyAlignment="1">
      <alignment horizontal="center" vertical="top" wrapText="1"/>
    </xf>
    <xf numFmtId="0" fontId="5" fillId="0" borderId="8" xfId="0" applyFont="1" applyBorder="1" applyAlignment="1">
      <alignment horizontal="left" vertical="top" wrapText="1"/>
    </xf>
    <xf numFmtId="0" fontId="6" fillId="0" borderId="8" xfId="0" applyFont="1" applyBorder="1" applyAlignment="1">
      <alignment vertical="top" wrapText="1"/>
    </xf>
    <xf numFmtId="0" fontId="5" fillId="0" borderId="8" xfId="0" applyFont="1" applyBorder="1" applyAlignment="1">
      <alignment horizontal="center" vertical="top" wrapText="1"/>
    </xf>
    <xf numFmtId="0" fontId="1" fillId="0" borderId="8" xfId="0" applyFont="1" applyBorder="1" applyAlignment="1">
      <alignment horizontal="left" vertical="top" wrapText="1"/>
    </xf>
    <xf numFmtId="0" fontId="1" fillId="0" borderId="8" xfId="0" applyFont="1" applyBorder="1" applyAlignment="1">
      <alignment horizontal="center" vertical="top" wrapText="1"/>
    </xf>
    <xf numFmtId="0" fontId="1" fillId="0" borderId="8" xfId="0" applyFont="1" applyBorder="1" applyAlignment="1">
      <alignment vertical="top" wrapText="1"/>
    </xf>
    <xf numFmtId="0" fontId="1" fillId="2" borderId="8" xfId="0" applyFont="1" applyFill="1" applyBorder="1" applyAlignment="1">
      <alignment vertical="top" wrapText="1"/>
    </xf>
    <xf numFmtId="0" fontId="9" fillId="0" borderId="0" xfId="0" applyFont="1"/>
    <xf numFmtId="0" fontId="5" fillId="5" borderId="8" xfId="0" applyFont="1" applyFill="1" applyBorder="1" applyAlignment="1">
      <alignment horizontal="center" vertical="top" wrapText="1"/>
    </xf>
    <xf numFmtId="0" fontId="6" fillId="5" borderId="8" xfId="0" applyFont="1" applyFill="1" applyBorder="1" applyAlignment="1">
      <alignment vertical="top" wrapText="1"/>
    </xf>
    <xf numFmtId="0" fontId="1" fillId="5" borderId="8" xfId="0" applyFont="1" applyFill="1" applyBorder="1" applyAlignment="1">
      <alignment horizontal="center" vertical="top" wrapText="1"/>
    </xf>
    <xf numFmtId="0" fontId="1" fillId="5" borderId="8" xfId="0" applyFont="1" applyFill="1" applyBorder="1" applyAlignment="1">
      <alignment vertical="top" wrapText="1"/>
    </xf>
    <xf numFmtId="0" fontId="1" fillId="5" borderId="8" xfId="0" applyFont="1" applyFill="1" applyBorder="1" applyAlignment="1">
      <alignment horizontal="left" vertical="top" wrapText="1"/>
    </xf>
    <xf numFmtId="0" fontId="1" fillId="0" borderId="8" xfId="0" applyFont="1" applyBorder="1"/>
    <xf numFmtId="0" fontId="13" fillId="0" borderId="8" xfId="0" applyFont="1" applyBorder="1" applyAlignment="1">
      <alignment horizontal="center" vertical="top" wrapText="1"/>
    </xf>
    <xf numFmtId="3" fontId="13" fillId="0" borderId="8" xfId="0" applyNumberFormat="1" applyFont="1" applyBorder="1" applyAlignment="1">
      <alignment horizontal="center" vertical="top" wrapText="1"/>
    </xf>
    <xf numFmtId="0" fontId="13" fillId="0" borderId="8" xfId="0" applyFont="1" applyBorder="1" applyAlignment="1">
      <alignment horizontal="center" vertical="top"/>
    </xf>
    <xf numFmtId="0" fontId="2" fillId="2" borderId="8"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5" fillId="5" borderId="8" xfId="0" applyFont="1" applyFill="1" applyBorder="1" applyAlignment="1">
      <alignment horizontal="center" vertical="center" wrapText="1"/>
    </xf>
    <xf numFmtId="4" fontId="13" fillId="0" borderId="8" xfId="0" applyNumberFormat="1" applyFont="1" applyBorder="1" applyAlignment="1">
      <alignment horizontal="center" vertical="top" wrapText="1"/>
    </xf>
    <xf numFmtId="0" fontId="6" fillId="7" borderId="8" xfId="0" applyFont="1" applyFill="1" applyBorder="1" applyAlignment="1">
      <alignment vertical="top" wrapText="1"/>
    </xf>
    <xf numFmtId="0" fontId="5" fillId="7" borderId="8" xfId="0" applyFont="1" applyFill="1" applyBorder="1" applyAlignment="1">
      <alignment horizontal="center" vertical="top" wrapText="1"/>
    </xf>
    <xf numFmtId="0" fontId="1" fillId="0" borderId="8" xfId="0" quotePrefix="1" applyFont="1" applyBorder="1" applyAlignment="1">
      <alignment horizontal="center" vertical="top" wrapText="1"/>
    </xf>
    <xf numFmtId="0" fontId="15" fillId="0" borderId="0" xfId="0" quotePrefix="1" applyFont="1" applyAlignment="1">
      <alignment wrapText="1"/>
    </xf>
    <xf numFmtId="0" fontId="15" fillId="0" borderId="0" xfId="0" applyFont="1" applyAlignment="1">
      <alignment wrapText="1"/>
    </xf>
    <xf numFmtId="0" fontId="1" fillId="0" borderId="8" xfId="0" quotePrefix="1" applyFont="1" applyBorder="1" applyAlignment="1">
      <alignment horizontal="left" vertical="top" wrapText="1"/>
    </xf>
    <xf numFmtId="3" fontId="5" fillId="0" borderId="8" xfId="0" applyNumberFormat="1" applyFont="1" applyBorder="1" applyAlignment="1">
      <alignment horizontal="center" vertical="top" wrapText="1"/>
    </xf>
    <xf numFmtId="0" fontId="5" fillId="5" borderId="8" xfId="0" applyFont="1" applyFill="1" applyBorder="1"/>
    <xf numFmtId="0" fontId="5" fillId="6" borderId="8" xfId="0" applyFont="1" applyFill="1" applyBorder="1"/>
    <xf numFmtId="0" fontId="5" fillId="0" borderId="0" xfId="0" applyFont="1"/>
    <xf numFmtId="0" fontId="5" fillId="0" borderId="0" xfId="0" applyFont="1" applyAlignment="1">
      <alignment horizontal="center" vertical="center"/>
    </xf>
    <xf numFmtId="4" fontId="16" fillId="0" borderId="0" xfId="0" applyNumberFormat="1" applyFont="1" applyAlignment="1">
      <alignment horizontal="center" vertical="center"/>
    </xf>
    <xf numFmtId="4" fontId="2" fillId="0" borderId="8" xfId="0" applyNumberFormat="1" applyFont="1" applyBorder="1" applyAlignment="1">
      <alignment horizontal="center" vertical="center" wrapText="1"/>
    </xf>
    <xf numFmtId="4" fontId="2" fillId="5" borderId="8" xfId="0" applyNumberFormat="1" applyFont="1" applyFill="1" applyBorder="1" applyAlignment="1">
      <alignment horizontal="center" vertical="center"/>
    </xf>
    <xf numFmtId="4" fontId="5" fillId="5" borderId="8" xfId="0" applyNumberFormat="1" applyFont="1" applyFill="1" applyBorder="1" applyAlignment="1">
      <alignment horizontal="center" vertical="center"/>
    </xf>
    <xf numFmtId="4" fontId="5" fillId="6" borderId="8" xfId="0" applyNumberFormat="1" applyFont="1" applyFill="1" applyBorder="1" applyAlignment="1">
      <alignment horizontal="center" vertical="center"/>
    </xf>
    <xf numFmtId="4" fontId="5" fillId="0" borderId="0" xfId="0" applyNumberFormat="1" applyFont="1" applyAlignment="1">
      <alignment horizontal="center" vertical="center"/>
    </xf>
    <xf numFmtId="3" fontId="2" fillId="2" borderId="8" xfId="0" applyNumberFormat="1" applyFont="1" applyFill="1" applyBorder="1" applyAlignment="1">
      <alignment horizontal="center" vertical="center" wrapText="1"/>
    </xf>
    <xf numFmtId="0" fontId="13" fillId="0" borderId="0" xfId="0" applyFont="1" applyAlignment="1">
      <alignment horizontal="right"/>
    </xf>
    <xf numFmtId="0" fontId="13" fillId="0" borderId="0" xfId="0" applyFont="1" applyAlignment="1">
      <alignment horizontal="right" wrapText="1"/>
    </xf>
    <xf numFmtId="0" fontId="13" fillId="0" borderId="2" xfId="0" applyFont="1" applyBorder="1" applyAlignment="1">
      <alignment horizontal="center" vertical="top" wrapText="1"/>
    </xf>
    <xf numFmtId="0" fontId="13" fillId="0" borderId="6" xfId="0" applyFont="1" applyBorder="1" applyAlignment="1">
      <alignment horizontal="center" vertical="top" wrapText="1"/>
    </xf>
    <xf numFmtId="0" fontId="14" fillId="5" borderId="3" xfId="0" applyFont="1" applyFill="1" applyBorder="1" applyAlignment="1">
      <alignment horizontal="left"/>
    </xf>
    <xf numFmtId="0" fontId="14" fillId="5" borderId="5" xfId="0" applyFont="1" applyFill="1" applyBorder="1" applyAlignment="1">
      <alignment horizontal="left"/>
    </xf>
    <xf numFmtId="0" fontId="14" fillId="5" borderId="4" xfId="0" applyFont="1" applyFill="1" applyBorder="1" applyAlignment="1">
      <alignment horizontal="left"/>
    </xf>
    <xf numFmtId="0" fontId="2" fillId="7" borderId="2"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2" xfId="0" applyFont="1" applyBorder="1" applyAlignment="1">
      <alignment vertical="top" wrapText="1"/>
    </xf>
    <xf numFmtId="0" fontId="2" fillId="0" borderId="6" xfId="0" applyFont="1" applyBorder="1" applyAlignment="1">
      <alignment vertical="top" wrapText="1"/>
    </xf>
    <xf numFmtId="4" fontId="2" fillId="8" borderId="2" xfId="0" applyNumberFormat="1" applyFont="1" applyFill="1" applyBorder="1" applyAlignment="1">
      <alignment horizontal="center" vertical="center" wrapText="1"/>
    </xf>
    <xf numFmtId="4" fontId="2" fillId="8" borderId="6" xfId="0" applyNumberFormat="1" applyFont="1" applyFill="1" applyBorder="1" applyAlignment="1">
      <alignment horizontal="center" vertical="center" wrapText="1"/>
    </xf>
    <xf numFmtId="4" fontId="5" fillId="8" borderId="2" xfId="0" applyNumberFormat="1" applyFont="1" applyFill="1" applyBorder="1" applyAlignment="1">
      <alignment horizontal="center" vertical="center"/>
    </xf>
    <xf numFmtId="4" fontId="5" fillId="8" borderId="6" xfId="0" applyNumberFormat="1" applyFont="1" applyFill="1" applyBorder="1" applyAlignment="1">
      <alignment horizontal="center" vertical="center"/>
    </xf>
    <xf numFmtId="4" fontId="5" fillId="0" borderId="2" xfId="0" applyNumberFormat="1" applyFont="1" applyBorder="1" applyAlignment="1">
      <alignment horizontal="center" vertical="center"/>
    </xf>
    <xf numFmtId="4" fontId="5" fillId="0" borderId="6" xfId="0" applyNumberFormat="1" applyFont="1" applyBorder="1" applyAlignment="1">
      <alignment horizontal="center" vertical="center"/>
    </xf>
    <xf numFmtId="4" fontId="5" fillId="0" borderId="7" xfId="0" applyNumberFormat="1" applyFont="1" applyBorder="1" applyAlignment="1">
      <alignment horizontal="center" vertical="center"/>
    </xf>
    <xf numFmtId="4" fontId="2" fillId="0" borderId="2" xfId="0" applyNumberFormat="1" applyFont="1" applyBorder="1" applyAlignment="1">
      <alignment horizontal="center" vertical="center" wrapText="1"/>
    </xf>
    <xf numFmtId="4" fontId="2" fillId="0" borderId="6" xfId="0" applyNumberFormat="1" applyFont="1" applyBorder="1" applyAlignment="1">
      <alignment horizontal="center" vertical="center" wrapText="1"/>
    </xf>
    <xf numFmtId="4" fontId="2" fillId="0" borderId="7"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3" fillId="0" borderId="2"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4" fontId="2" fillId="0" borderId="2" xfId="0" applyNumberFormat="1" applyFont="1" applyBorder="1" applyAlignment="1">
      <alignment horizontal="center" vertical="center"/>
    </xf>
    <xf numFmtId="4" fontId="2" fillId="0" borderId="7" xfId="0" applyNumberFormat="1" applyFont="1" applyBorder="1" applyAlignment="1">
      <alignment horizontal="center" vertical="center"/>
    </xf>
    <xf numFmtId="4" fontId="2" fillId="0" borderId="6" xfId="0" applyNumberFormat="1" applyFont="1" applyBorder="1" applyAlignment="1">
      <alignment horizontal="center" vertical="center"/>
    </xf>
    <xf numFmtId="4" fontId="5" fillId="7" borderId="2" xfId="0" applyNumberFormat="1" applyFont="1" applyFill="1" applyBorder="1" applyAlignment="1">
      <alignment horizontal="center" vertical="center"/>
    </xf>
    <xf numFmtId="4" fontId="5" fillId="7" borderId="6" xfId="0" applyNumberFormat="1" applyFont="1" applyFill="1" applyBorder="1" applyAlignment="1">
      <alignment horizontal="center" vertical="center"/>
    </xf>
    <xf numFmtId="4" fontId="2" fillId="7" borderId="2" xfId="0" applyNumberFormat="1" applyFont="1" applyFill="1" applyBorder="1" applyAlignment="1">
      <alignment horizontal="center" vertical="center" wrapText="1"/>
    </xf>
    <xf numFmtId="4" fontId="2" fillId="7" borderId="6" xfId="0" applyNumberFormat="1" applyFont="1" applyFill="1" applyBorder="1" applyAlignment="1">
      <alignment horizontal="center" vertical="center" wrapText="1"/>
    </xf>
    <xf numFmtId="0" fontId="5" fillId="0" borderId="0" xfId="0" applyFont="1" applyAlignment="1">
      <alignment horizontal="center" vertical="center"/>
    </xf>
    <xf numFmtId="0" fontId="13"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4" fontId="2" fillId="8" borderId="2" xfId="0" applyNumberFormat="1" applyFont="1" applyFill="1" applyBorder="1" applyAlignment="1">
      <alignment horizontal="center" vertical="center"/>
    </xf>
    <xf numFmtId="4" fontId="2" fillId="8" borderId="6" xfId="0" applyNumberFormat="1" applyFont="1" applyFill="1" applyBorder="1" applyAlignment="1">
      <alignment horizontal="center" vertical="center"/>
    </xf>
    <xf numFmtId="0" fontId="5" fillId="7" borderId="2" xfId="0" applyFont="1" applyFill="1" applyBorder="1" applyAlignment="1">
      <alignment horizontal="center" vertical="center" wrapText="1"/>
    </xf>
    <xf numFmtId="0" fontId="5" fillId="7" borderId="6" xfId="0" applyFont="1" applyFill="1" applyBorder="1" applyAlignment="1">
      <alignment horizontal="center" vertical="center" wrapText="1"/>
    </xf>
    <xf numFmtId="4" fontId="2" fillId="7" borderId="2" xfId="0" applyNumberFormat="1" applyFont="1" applyFill="1" applyBorder="1" applyAlignment="1">
      <alignment horizontal="center" vertical="center"/>
    </xf>
    <xf numFmtId="4" fontId="2" fillId="7" borderId="6" xfId="0" applyNumberFormat="1" applyFont="1" applyFill="1" applyBorder="1" applyAlignment="1">
      <alignment horizontal="center" vertical="center"/>
    </xf>
    <xf numFmtId="0" fontId="5" fillId="6" borderId="3" xfId="0" applyFont="1" applyFill="1" applyBorder="1"/>
    <xf numFmtId="0" fontId="5" fillId="6" borderId="5" xfId="0" applyFont="1" applyFill="1" applyBorder="1"/>
    <xf numFmtId="0" fontId="5" fillId="6" borderId="4" xfId="0" applyFont="1" applyFill="1" applyBorder="1"/>
    <xf numFmtId="0" fontId="2" fillId="4" borderId="2"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0" borderId="7" xfId="0" applyFont="1" applyBorder="1" applyAlignment="1">
      <alignment horizontal="left" vertical="top" wrapText="1"/>
    </xf>
    <xf numFmtId="0" fontId="11" fillId="5" borderId="3" xfId="0" applyFont="1" applyFill="1" applyBorder="1" applyAlignment="1">
      <alignment horizontal="left" vertical="top" wrapText="1"/>
    </xf>
    <xf numFmtId="0" fontId="11" fillId="5" borderId="5" xfId="0" applyFont="1" applyFill="1" applyBorder="1" applyAlignment="1">
      <alignment horizontal="left" vertical="top" wrapText="1"/>
    </xf>
    <xf numFmtId="0" fontId="11" fillId="5" borderId="4"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2" fillId="5" borderId="3"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4"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4"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5" xfId="0" applyFont="1" applyFill="1" applyBorder="1" applyAlignment="1">
      <alignment horizontal="left" vertical="top" wrapText="1"/>
    </xf>
    <xf numFmtId="0" fontId="11" fillId="3" borderId="4" xfId="0" applyFont="1" applyFill="1" applyBorder="1" applyAlignment="1">
      <alignment horizontal="left" vertical="top"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4" xfId="0" applyFont="1" applyBorder="1" applyAlignment="1">
      <alignment horizontal="left" vertical="center" wrapText="1"/>
    </xf>
    <xf numFmtId="0" fontId="8" fillId="3" borderId="3"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4"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4" xfId="0" applyFont="1" applyFill="1" applyBorder="1" applyAlignment="1">
      <alignment horizontal="left" vertical="center" wrapText="1"/>
    </xf>
    <xf numFmtId="0" fontId="10" fillId="3" borderId="3" xfId="0" applyFont="1" applyFill="1" applyBorder="1" applyAlignment="1">
      <alignment horizontal="left" vertical="top" wrapText="1"/>
    </xf>
    <xf numFmtId="0" fontId="10" fillId="3" borderId="5" xfId="0" applyFont="1" applyFill="1" applyBorder="1" applyAlignment="1">
      <alignment horizontal="left" vertical="top" wrapText="1"/>
    </xf>
    <xf numFmtId="0" fontId="10" fillId="3" borderId="4" xfId="0" applyFont="1" applyFill="1" applyBorder="1" applyAlignment="1">
      <alignment horizontal="left" vertical="top" wrapText="1"/>
    </xf>
    <xf numFmtId="0" fontId="3" fillId="0" borderId="0" xfId="0" applyFont="1" applyAlignment="1">
      <alignment horizontal="center"/>
    </xf>
    <xf numFmtId="0" fontId="4" fillId="2" borderId="1" xfId="0" applyFont="1" applyFill="1" applyBorder="1" applyAlignment="1">
      <alignment horizontal="left"/>
    </xf>
    <xf numFmtId="4" fontId="2" fillId="0" borderId="3"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top" wrapText="1"/>
    </xf>
    <xf numFmtId="0" fontId="2" fillId="0" borderId="7" xfId="0" applyFont="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9AF62A"/>
      <color rgb="FFC8D947"/>
      <color rgb="FF978E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7"/>
  <sheetViews>
    <sheetView tabSelected="1" topLeftCell="C1" zoomScale="80" zoomScaleNormal="80" workbookViewId="0">
      <selection activeCell="A9" sqref="A9:O9"/>
    </sheetView>
  </sheetViews>
  <sheetFormatPr defaultColWidth="14.453125" defaultRowHeight="15" customHeight="1" x14ac:dyDescent="0.35"/>
  <cols>
    <col min="1" max="1" width="12.1796875" style="34" customWidth="1"/>
    <col min="2" max="2" width="29.453125" style="34" customWidth="1"/>
    <col min="3" max="3" width="61" style="34" customWidth="1"/>
    <col min="4" max="4" width="12.1796875" style="35" customWidth="1"/>
    <col min="5" max="5" width="13.453125" style="35" customWidth="1"/>
    <col min="6" max="7" width="12.1796875" style="35" customWidth="1"/>
    <col min="8" max="9" width="17.26953125" style="41" customWidth="1"/>
    <col min="10" max="10" width="12.453125" style="41" customWidth="1"/>
    <col min="11" max="11" width="18.26953125" style="41" customWidth="1"/>
    <col min="12" max="12" width="23.453125" style="34" customWidth="1"/>
    <col min="13" max="14" width="12.1796875" style="34" customWidth="1"/>
    <col min="15" max="15" width="15.54296875" style="34" customWidth="1"/>
  </cols>
  <sheetData>
    <row r="1" spans="1:15" ht="22.5" customHeight="1" x14ac:dyDescent="0.35">
      <c r="C1" s="43" t="s">
        <v>99</v>
      </c>
      <c r="D1" s="43"/>
      <c r="E1" s="43"/>
      <c r="F1" s="43"/>
      <c r="G1" s="43"/>
      <c r="H1" s="43"/>
      <c r="I1" s="43"/>
      <c r="J1" s="43"/>
      <c r="K1" s="43"/>
      <c r="L1" s="43"/>
      <c r="M1" s="43"/>
      <c r="N1" s="43"/>
      <c r="O1" s="43"/>
    </row>
    <row r="2" spans="1:15" ht="22.5" customHeight="1" x14ac:dyDescent="0.35">
      <c r="A2" s="1"/>
      <c r="B2" s="1"/>
      <c r="C2" s="44" t="s">
        <v>100</v>
      </c>
      <c r="D2" s="44"/>
      <c r="E2" s="44"/>
      <c r="F2" s="44"/>
      <c r="G2" s="44"/>
      <c r="H2" s="44"/>
      <c r="I2" s="44"/>
      <c r="J2" s="44"/>
      <c r="K2" s="44"/>
      <c r="L2" s="44"/>
      <c r="M2" s="44"/>
      <c r="N2" s="44"/>
      <c r="O2" s="44"/>
    </row>
    <row r="3" spans="1:15" ht="29.25" customHeight="1" x14ac:dyDescent="0.35">
      <c r="A3" s="129" t="s">
        <v>0</v>
      </c>
      <c r="B3" s="129"/>
      <c r="C3" s="129"/>
      <c r="D3" s="129"/>
      <c r="E3" s="129"/>
      <c r="F3" s="129"/>
      <c r="G3" s="129"/>
      <c r="H3" s="129"/>
      <c r="I3" s="129"/>
      <c r="J3" s="129"/>
      <c r="K3" s="129"/>
      <c r="L3" s="129"/>
      <c r="M3" s="129"/>
      <c r="N3" s="129"/>
      <c r="O3" s="129"/>
    </row>
    <row r="4" spans="1:15" ht="13.5" customHeight="1" x14ac:dyDescent="0.35">
      <c r="A4" s="130"/>
      <c r="B4" s="130"/>
      <c r="C4" s="130"/>
      <c r="D4" s="130"/>
      <c r="E4" s="130"/>
      <c r="F4" s="130"/>
      <c r="G4" s="130"/>
      <c r="H4" s="130"/>
      <c r="I4" s="130"/>
      <c r="J4" s="130"/>
      <c r="K4" s="130"/>
      <c r="L4" s="130"/>
      <c r="M4" s="130"/>
      <c r="N4" s="130"/>
      <c r="O4" s="130"/>
    </row>
    <row r="5" spans="1:15" ht="37.15" customHeight="1" x14ac:dyDescent="0.35">
      <c r="A5" s="66" t="s">
        <v>1</v>
      </c>
      <c r="B5" s="66" t="s">
        <v>2</v>
      </c>
      <c r="C5" s="66" t="s">
        <v>3</v>
      </c>
      <c r="D5" s="66" t="s">
        <v>4</v>
      </c>
      <c r="E5" s="66" t="s">
        <v>5</v>
      </c>
      <c r="F5" s="134" t="s">
        <v>6</v>
      </c>
      <c r="G5" s="136"/>
      <c r="H5" s="131" t="s">
        <v>7</v>
      </c>
      <c r="I5" s="132"/>
      <c r="J5" s="132"/>
      <c r="K5" s="133"/>
      <c r="L5" s="134" t="s">
        <v>8</v>
      </c>
      <c r="M5" s="135"/>
      <c r="N5" s="136"/>
      <c r="O5" s="66" t="s">
        <v>9</v>
      </c>
    </row>
    <row r="6" spans="1:15" ht="22.9" customHeight="1" x14ac:dyDescent="0.35">
      <c r="A6" s="67"/>
      <c r="B6" s="67"/>
      <c r="C6" s="67"/>
      <c r="D6" s="67"/>
      <c r="E6" s="67"/>
      <c r="F6" s="66" t="s">
        <v>10</v>
      </c>
      <c r="G6" s="66" t="s">
        <v>11</v>
      </c>
      <c r="H6" s="63" t="s">
        <v>12</v>
      </c>
      <c r="I6" s="131" t="s">
        <v>13</v>
      </c>
      <c r="J6" s="132"/>
      <c r="K6" s="133"/>
      <c r="L6" s="66" t="s">
        <v>14</v>
      </c>
      <c r="M6" s="137" t="s">
        <v>15</v>
      </c>
      <c r="N6" s="137" t="s">
        <v>16</v>
      </c>
      <c r="O6" s="67"/>
    </row>
    <row r="7" spans="1:15" ht="105" customHeight="1" x14ac:dyDescent="0.35">
      <c r="A7" s="68"/>
      <c r="B7" s="68"/>
      <c r="C7" s="68"/>
      <c r="D7" s="68"/>
      <c r="E7" s="68"/>
      <c r="F7" s="68"/>
      <c r="G7" s="68"/>
      <c r="H7" s="65"/>
      <c r="I7" s="37" t="s">
        <v>17</v>
      </c>
      <c r="J7" s="37" t="s">
        <v>18</v>
      </c>
      <c r="K7" s="37" t="s">
        <v>19</v>
      </c>
      <c r="L7" s="68"/>
      <c r="M7" s="138"/>
      <c r="N7" s="138"/>
      <c r="O7" s="68"/>
    </row>
    <row r="8" spans="1:15" ht="13.15" customHeight="1" x14ac:dyDescent="0.35">
      <c r="A8" s="2">
        <v>1</v>
      </c>
      <c r="B8" s="2">
        <v>2</v>
      </c>
      <c r="C8" s="2">
        <v>3</v>
      </c>
      <c r="D8" s="21">
        <v>4</v>
      </c>
      <c r="E8" s="21">
        <v>5</v>
      </c>
      <c r="F8" s="21">
        <v>6</v>
      </c>
      <c r="G8" s="21">
        <v>7</v>
      </c>
      <c r="H8" s="42">
        <v>8</v>
      </c>
      <c r="I8" s="42">
        <v>9</v>
      </c>
      <c r="J8" s="42">
        <v>10</v>
      </c>
      <c r="K8" s="42">
        <v>11</v>
      </c>
      <c r="L8" s="2">
        <v>12</v>
      </c>
      <c r="M8" s="3">
        <v>13</v>
      </c>
      <c r="N8" s="3">
        <v>14</v>
      </c>
      <c r="O8" s="2">
        <v>15</v>
      </c>
    </row>
    <row r="9" spans="1:15" s="11" customFormat="1" ht="15" customHeight="1" x14ac:dyDescent="0.35">
      <c r="A9" s="114" t="s">
        <v>20</v>
      </c>
      <c r="B9" s="115"/>
      <c r="C9" s="115"/>
      <c r="D9" s="115"/>
      <c r="E9" s="115"/>
      <c r="F9" s="115"/>
      <c r="G9" s="115"/>
      <c r="H9" s="115"/>
      <c r="I9" s="115"/>
      <c r="J9" s="115"/>
      <c r="K9" s="115"/>
      <c r="L9" s="115"/>
      <c r="M9" s="115"/>
      <c r="N9" s="115"/>
      <c r="O9" s="116"/>
    </row>
    <row r="10" spans="1:15" s="11" customFormat="1" ht="16.899999999999999" customHeight="1" x14ac:dyDescent="0.35">
      <c r="A10" s="117" t="s">
        <v>21</v>
      </c>
      <c r="B10" s="118"/>
      <c r="C10" s="118"/>
      <c r="D10" s="118"/>
      <c r="E10" s="118"/>
      <c r="F10" s="118"/>
      <c r="G10" s="118"/>
      <c r="H10" s="118"/>
      <c r="I10" s="118"/>
      <c r="J10" s="118"/>
      <c r="K10" s="118"/>
      <c r="L10" s="118"/>
      <c r="M10" s="118"/>
      <c r="N10" s="118"/>
      <c r="O10" s="119"/>
    </row>
    <row r="11" spans="1:15" s="11" customFormat="1" ht="18" customHeight="1" x14ac:dyDescent="0.35">
      <c r="A11" s="120" t="s">
        <v>22</v>
      </c>
      <c r="B11" s="121"/>
      <c r="C11" s="121"/>
      <c r="D11" s="121"/>
      <c r="E11" s="121"/>
      <c r="F11" s="121"/>
      <c r="G11" s="121"/>
      <c r="H11" s="121"/>
      <c r="I11" s="121"/>
      <c r="J11" s="121"/>
      <c r="K11" s="121"/>
      <c r="L11" s="121"/>
      <c r="M11" s="121"/>
      <c r="N11" s="121"/>
      <c r="O11" s="122"/>
    </row>
    <row r="12" spans="1:15" s="11" customFormat="1" ht="16.149999999999999" customHeight="1" x14ac:dyDescent="0.35">
      <c r="A12" s="123" t="s">
        <v>23</v>
      </c>
      <c r="B12" s="124"/>
      <c r="C12" s="124"/>
      <c r="D12" s="124"/>
      <c r="E12" s="124"/>
      <c r="F12" s="124"/>
      <c r="G12" s="124"/>
      <c r="H12" s="124"/>
      <c r="I12" s="124"/>
      <c r="J12" s="124"/>
      <c r="K12" s="124"/>
      <c r="L12" s="124"/>
      <c r="M12" s="124"/>
      <c r="N12" s="124"/>
      <c r="O12" s="125"/>
    </row>
    <row r="13" spans="1:15" ht="107.5" customHeight="1" x14ac:dyDescent="0.35">
      <c r="A13" s="52" t="s">
        <v>24</v>
      </c>
      <c r="B13" s="52" t="s">
        <v>25</v>
      </c>
      <c r="C13" s="52" t="s">
        <v>26</v>
      </c>
      <c r="D13" s="66" t="s">
        <v>27</v>
      </c>
      <c r="E13" s="66" t="s">
        <v>28</v>
      </c>
      <c r="F13" s="69" t="s">
        <v>29</v>
      </c>
      <c r="G13" s="69" t="s">
        <v>30</v>
      </c>
      <c r="H13" s="75">
        <v>807896.5</v>
      </c>
      <c r="I13" s="63">
        <v>686712.02</v>
      </c>
      <c r="J13" s="60"/>
      <c r="K13" s="63">
        <v>121184.48</v>
      </c>
      <c r="L13" s="5" t="s">
        <v>31</v>
      </c>
      <c r="M13" s="6">
        <v>0</v>
      </c>
      <c r="N13" s="6">
        <v>1</v>
      </c>
      <c r="O13" s="7"/>
    </row>
    <row r="14" spans="1:15" ht="77.25" customHeight="1" x14ac:dyDescent="0.35">
      <c r="A14" s="98"/>
      <c r="B14" s="98"/>
      <c r="C14" s="98"/>
      <c r="D14" s="68"/>
      <c r="E14" s="68"/>
      <c r="F14" s="71"/>
      <c r="G14" s="71"/>
      <c r="H14" s="76"/>
      <c r="I14" s="65"/>
      <c r="J14" s="62"/>
      <c r="K14" s="65"/>
      <c r="L14" s="5" t="s">
        <v>32</v>
      </c>
      <c r="M14" s="6">
        <v>0</v>
      </c>
      <c r="N14" s="6">
        <v>10.87</v>
      </c>
      <c r="O14" s="4"/>
    </row>
    <row r="15" spans="1:15" ht="55.15" customHeight="1" x14ac:dyDescent="0.35">
      <c r="A15" s="52" t="s">
        <v>33</v>
      </c>
      <c r="B15" s="52" t="s">
        <v>34</v>
      </c>
      <c r="C15" s="52" t="s">
        <v>35</v>
      </c>
      <c r="D15" s="66" t="s">
        <v>27</v>
      </c>
      <c r="E15" s="66" t="s">
        <v>28</v>
      </c>
      <c r="F15" s="69" t="s">
        <v>36</v>
      </c>
      <c r="G15" s="69" t="s">
        <v>30</v>
      </c>
      <c r="H15" s="75">
        <v>161530</v>
      </c>
      <c r="I15" s="63">
        <v>137300.5</v>
      </c>
      <c r="J15" s="60"/>
      <c r="K15" s="63">
        <v>24229.5</v>
      </c>
      <c r="L15" s="5" t="s">
        <v>31</v>
      </c>
      <c r="M15" s="6">
        <v>0</v>
      </c>
      <c r="N15" s="6">
        <v>1</v>
      </c>
      <c r="O15" s="7"/>
    </row>
    <row r="16" spans="1:15" ht="63.75" customHeight="1" x14ac:dyDescent="0.35">
      <c r="A16" s="98"/>
      <c r="B16" s="98"/>
      <c r="C16" s="98"/>
      <c r="D16" s="68"/>
      <c r="E16" s="68"/>
      <c r="F16" s="71"/>
      <c r="G16" s="71"/>
      <c r="H16" s="76"/>
      <c r="I16" s="65"/>
      <c r="J16" s="62"/>
      <c r="K16" s="65"/>
      <c r="L16" s="5" t="s">
        <v>32</v>
      </c>
      <c r="M16" s="6">
        <v>0</v>
      </c>
      <c r="N16" s="6">
        <v>2.8</v>
      </c>
      <c r="O16" s="7"/>
    </row>
    <row r="17" spans="1:15" ht="65.5" customHeight="1" x14ac:dyDescent="0.35">
      <c r="A17" s="52" t="s">
        <v>37</v>
      </c>
      <c r="B17" s="52" t="s">
        <v>38</v>
      </c>
      <c r="C17" s="52" t="s">
        <v>39</v>
      </c>
      <c r="D17" s="66" t="s">
        <v>27</v>
      </c>
      <c r="E17" s="66" t="s">
        <v>28</v>
      </c>
      <c r="F17" s="69" t="s">
        <v>40</v>
      </c>
      <c r="G17" s="69" t="s">
        <v>30</v>
      </c>
      <c r="H17" s="75">
        <v>258044.9</v>
      </c>
      <c r="I17" s="63">
        <v>219338.16</v>
      </c>
      <c r="J17" s="60"/>
      <c r="K17" s="63">
        <f>H17-I17</f>
        <v>38706.739999999991</v>
      </c>
      <c r="L17" s="5" t="s">
        <v>31</v>
      </c>
      <c r="M17" s="6">
        <v>0</v>
      </c>
      <c r="N17" s="6">
        <v>1</v>
      </c>
      <c r="O17" s="7"/>
    </row>
    <row r="18" spans="1:15" ht="62.25" customHeight="1" x14ac:dyDescent="0.35">
      <c r="A18" s="98"/>
      <c r="B18" s="98"/>
      <c r="C18" s="98"/>
      <c r="D18" s="68"/>
      <c r="E18" s="68"/>
      <c r="F18" s="71"/>
      <c r="G18" s="71"/>
      <c r="H18" s="76"/>
      <c r="I18" s="65"/>
      <c r="J18" s="62"/>
      <c r="K18" s="65"/>
      <c r="L18" s="5" t="s">
        <v>32</v>
      </c>
      <c r="M18" s="6">
        <v>0</v>
      </c>
      <c r="N18" s="6">
        <v>7.18</v>
      </c>
      <c r="O18" s="7"/>
    </row>
    <row r="19" spans="1:15" ht="26.5" customHeight="1" x14ac:dyDescent="0.35">
      <c r="A19" s="105" t="s">
        <v>41</v>
      </c>
      <c r="B19" s="106"/>
      <c r="C19" s="106"/>
      <c r="D19" s="106"/>
      <c r="E19" s="106"/>
      <c r="F19" s="106"/>
      <c r="G19" s="107"/>
      <c r="H19" s="38">
        <f>H18+H17+H15+H13</f>
        <v>1227471.3999999999</v>
      </c>
      <c r="I19" s="38">
        <f t="shared" ref="I19:K19" si="0">I18+I17+I15+I13</f>
        <v>1043350.68</v>
      </c>
      <c r="J19" s="38"/>
      <c r="K19" s="38">
        <f t="shared" si="0"/>
        <v>184120.71999999997</v>
      </c>
      <c r="L19" s="13"/>
      <c r="M19" s="12"/>
      <c r="N19" s="12"/>
      <c r="O19" s="16"/>
    </row>
    <row r="20" spans="1:15" ht="21.75" customHeight="1" x14ac:dyDescent="0.35">
      <c r="A20" s="108" t="s">
        <v>42</v>
      </c>
      <c r="B20" s="109"/>
      <c r="C20" s="109"/>
      <c r="D20" s="109"/>
      <c r="E20" s="109"/>
      <c r="F20" s="109"/>
      <c r="G20" s="109"/>
      <c r="H20" s="109"/>
      <c r="I20" s="109"/>
      <c r="J20" s="109"/>
      <c r="K20" s="109"/>
      <c r="L20" s="109"/>
      <c r="M20" s="109"/>
      <c r="N20" s="109"/>
      <c r="O20" s="110"/>
    </row>
    <row r="21" spans="1:15" ht="23.25" customHeight="1" x14ac:dyDescent="0.35">
      <c r="A21" s="126" t="s">
        <v>43</v>
      </c>
      <c r="B21" s="127"/>
      <c r="C21" s="127"/>
      <c r="D21" s="127"/>
      <c r="E21" s="127"/>
      <c r="F21" s="127"/>
      <c r="G21" s="127"/>
      <c r="H21" s="127"/>
      <c r="I21" s="127"/>
      <c r="J21" s="127"/>
      <c r="K21" s="127"/>
      <c r="L21" s="127"/>
      <c r="M21" s="127"/>
      <c r="N21" s="127"/>
      <c r="O21" s="128"/>
    </row>
    <row r="22" spans="1:15" ht="56.25" customHeight="1" x14ac:dyDescent="0.35">
      <c r="A22" s="52" t="s">
        <v>44</v>
      </c>
      <c r="B22" s="52" t="s">
        <v>45</v>
      </c>
      <c r="C22" s="52" t="s">
        <v>46</v>
      </c>
      <c r="D22" s="66" t="s">
        <v>27</v>
      </c>
      <c r="E22" s="66" t="s">
        <v>28</v>
      </c>
      <c r="F22" s="69" t="s">
        <v>47</v>
      </c>
      <c r="G22" s="83" t="s">
        <v>48</v>
      </c>
      <c r="H22" s="75">
        <v>917798</v>
      </c>
      <c r="I22" s="63">
        <f>H22*0.85</f>
        <v>780128.29999999993</v>
      </c>
      <c r="J22" s="60"/>
      <c r="K22" s="63">
        <f>H22-I22</f>
        <v>137669.70000000007</v>
      </c>
      <c r="L22" s="5" t="s">
        <v>31</v>
      </c>
      <c r="M22" s="6">
        <v>0</v>
      </c>
      <c r="N22" s="6">
        <v>1</v>
      </c>
      <c r="O22" s="8"/>
    </row>
    <row r="23" spans="1:15" ht="69.75" customHeight="1" x14ac:dyDescent="0.35">
      <c r="A23" s="53"/>
      <c r="B23" s="53"/>
      <c r="C23" s="53"/>
      <c r="D23" s="67"/>
      <c r="E23" s="67"/>
      <c r="F23" s="70"/>
      <c r="G23" s="84"/>
      <c r="H23" s="77"/>
      <c r="I23" s="64"/>
      <c r="J23" s="61"/>
      <c r="K23" s="64"/>
      <c r="L23" s="5" t="s">
        <v>49</v>
      </c>
      <c r="M23" s="6">
        <v>0</v>
      </c>
      <c r="N23" s="31">
        <v>545047</v>
      </c>
      <c r="O23" s="8"/>
    </row>
    <row r="24" spans="1:15" ht="86.25" customHeight="1" x14ac:dyDescent="0.35">
      <c r="A24" s="98"/>
      <c r="B24" s="98"/>
      <c r="C24" s="98"/>
      <c r="D24" s="68"/>
      <c r="E24" s="68"/>
      <c r="F24" s="71"/>
      <c r="G24" s="85"/>
      <c r="H24" s="76"/>
      <c r="I24" s="65"/>
      <c r="J24" s="62"/>
      <c r="K24" s="65"/>
      <c r="L24" s="5" t="s">
        <v>50</v>
      </c>
      <c r="M24" s="18">
        <v>0</v>
      </c>
      <c r="N24" s="18">
        <v>54.5</v>
      </c>
      <c r="O24" s="27"/>
    </row>
    <row r="25" spans="1:15" ht="81.650000000000006" customHeight="1" x14ac:dyDescent="0.35">
      <c r="A25" s="52" t="s">
        <v>51</v>
      </c>
      <c r="B25" s="52" t="s">
        <v>52</v>
      </c>
      <c r="C25" s="102" t="s">
        <v>53</v>
      </c>
      <c r="D25" s="66" t="s">
        <v>27</v>
      </c>
      <c r="E25" s="66" t="s">
        <v>28</v>
      </c>
      <c r="F25" s="69" t="s">
        <v>29</v>
      </c>
      <c r="G25" s="69" t="s">
        <v>54</v>
      </c>
      <c r="H25" s="75">
        <v>550000</v>
      </c>
      <c r="I25" s="63">
        <f>H25*0.85</f>
        <v>467500</v>
      </c>
      <c r="J25" s="60"/>
      <c r="K25" s="63">
        <f>H25-I25</f>
        <v>82500</v>
      </c>
      <c r="L25" s="5" t="s">
        <v>31</v>
      </c>
      <c r="M25" s="6">
        <v>0</v>
      </c>
      <c r="N25" s="6">
        <v>1</v>
      </c>
      <c r="O25" s="8"/>
    </row>
    <row r="26" spans="1:15" ht="81.650000000000006" customHeight="1" x14ac:dyDescent="0.35">
      <c r="A26" s="53"/>
      <c r="B26" s="53"/>
      <c r="C26" s="103"/>
      <c r="D26" s="67"/>
      <c r="E26" s="67"/>
      <c r="F26" s="70"/>
      <c r="G26" s="70"/>
      <c r="H26" s="77"/>
      <c r="I26" s="64"/>
      <c r="J26" s="61"/>
      <c r="K26" s="64"/>
      <c r="L26" s="5" t="s">
        <v>49</v>
      </c>
      <c r="M26" s="6">
        <v>0</v>
      </c>
      <c r="N26" s="31">
        <v>33832</v>
      </c>
      <c r="O26" s="8"/>
    </row>
    <row r="27" spans="1:15" ht="90" customHeight="1" x14ac:dyDescent="0.35">
      <c r="A27" s="98"/>
      <c r="B27" s="98"/>
      <c r="C27" s="104"/>
      <c r="D27" s="68"/>
      <c r="E27" s="68"/>
      <c r="F27" s="71"/>
      <c r="G27" s="71"/>
      <c r="H27" s="76"/>
      <c r="I27" s="65"/>
      <c r="J27" s="62"/>
      <c r="K27" s="65"/>
      <c r="L27" s="5" t="s">
        <v>50</v>
      </c>
      <c r="M27" s="18">
        <v>0</v>
      </c>
      <c r="N27" s="18">
        <v>3.38</v>
      </c>
      <c r="O27" s="27"/>
    </row>
    <row r="28" spans="1:15" ht="88.15" customHeight="1" x14ac:dyDescent="0.35">
      <c r="A28" s="52" t="s">
        <v>55</v>
      </c>
      <c r="B28" s="52" t="s">
        <v>56</v>
      </c>
      <c r="C28" s="72" t="s">
        <v>57</v>
      </c>
      <c r="D28" s="66" t="s">
        <v>27</v>
      </c>
      <c r="E28" s="66" t="s">
        <v>28</v>
      </c>
      <c r="F28" s="69" t="s">
        <v>29</v>
      </c>
      <c r="G28" s="69" t="s">
        <v>54</v>
      </c>
      <c r="H28" s="75">
        <v>650000</v>
      </c>
      <c r="I28" s="63">
        <f>H28*0.85</f>
        <v>552500</v>
      </c>
      <c r="J28" s="60"/>
      <c r="K28" s="63">
        <f>H28-I28</f>
        <v>97500</v>
      </c>
      <c r="L28" s="5" t="s">
        <v>31</v>
      </c>
      <c r="M28" s="6">
        <v>0</v>
      </c>
      <c r="N28" s="6">
        <v>1</v>
      </c>
      <c r="O28" s="8"/>
    </row>
    <row r="29" spans="1:15" ht="88.15" customHeight="1" x14ac:dyDescent="0.35">
      <c r="A29" s="53"/>
      <c r="B29" s="53"/>
      <c r="C29" s="73"/>
      <c r="D29" s="67"/>
      <c r="E29" s="67"/>
      <c r="F29" s="70"/>
      <c r="G29" s="70"/>
      <c r="H29" s="77"/>
      <c r="I29" s="64"/>
      <c r="J29" s="61"/>
      <c r="K29" s="64"/>
      <c r="L29" s="5" t="s">
        <v>49</v>
      </c>
      <c r="M29" s="6">
        <v>0</v>
      </c>
      <c r="N29" s="31">
        <v>67348</v>
      </c>
      <c r="O29" s="8"/>
    </row>
    <row r="30" spans="1:15" ht="99.75" customHeight="1" x14ac:dyDescent="0.35">
      <c r="A30" s="98"/>
      <c r="B30" s="98"/>
      <c r="C30" s="74"/>
      <c r="D30" s="68"/>
      <c r="E30" s="68"/>
      <c r="F30" s="71"/>
      <c r="G30" s="71"/>
      <c r="H30" s="76"/>
      <c r="I30" s="65"/>
      <c r="J30" s="62"/>
      <c r="K30" s="65"/>
      <c r="L30" s="5" t="s">
        <v>50</v>
      </c>
      <c r="M30" s="18">
        <v>0</v>
      </c>
      <c r="N30" s="18">
        <v>6.7</v>
      </c>
      <c r="O30" s="27"/>
    </row>
    <row r="31" spans="1:15" ht="89.5" customHeight="1" x14ac:dyDescent="0.35">
      <c r="A31" s="52" t="s">
        <v>58</v>
      </c>
      <c r="B31" s="52" t="s">
        <v>59</v>
      </c>
      <c r="C31" s="72" t="s">
        <v>60</v>
      </c>
      <c r="D31" s="66" t="s">
        <v>27</v>
      </c>
      <c r="E31" s="66" t="s">
        <v>28</v>
      </c>
      <c r="F31" s="69" t="s">
        <v>36</v>
      </c>
      <c r="G31" s="69" t="s">
        <v>30</v>
      </c>
      <c r="H31" s="75">
        <v>2675907.66</v>
      </c>
      <c r="I31" s="63">
        <f>H31*0.85</f>
        <v>2274521.5109999999</v>
      </c>
      <c r="J31" s="60"/>
      <c r="K31" s="63">
        <f>H31-I31</f>
        <v>401386.14900000021</v>
      </c>
      <c r="L31" s="5" t="s">
        <v>31</v>
      </c>
      <c r="M31" s="6">
        <v>0</v>
      </c>
      <c r="N31" s="6">
        <v>1</v>
      </c>
      <c r="O31" s="8"/>
    </row>
    <row r="32" spans="1:15" ht="89.5" customHeight="1" x14ac:dyDescent="0.35">
      <c r="A32" s="53"/>
      <c r="B32" s="53"/>
      <c r="C32" s="73"/>
      <c r="D32" s="67"/>
      <c r="E32" s="67"/>
      <c r="F32" s="70"/>
      <c r="G32" s="70"/>
      <c r="H32" s="77"/>
      <c r="I32" s="64"/>
      <c r="J32" s="61"/>
      <c r="K32" s="64"/>
      <c r="L32" s="5" t="s">
        <v>49</v>
      </c>
      <c r="M32" s="6">
        <v>0</v>
      </c>
      <c r="N32" s="31">
        <v>291572</v>
      </c>
      <c r="O32" s="8"/>
    </row>
    <row r="33" spans="1:15" ht="102" customHeight="1" x14ac:dyDescent="0.35">
      <c r="A33" s="98"/>
      <c r="B33" s="98"/>
      <c r="C33" s="74"/>
      <c r="D33" s="68"/>
      <c r="E33" s="68"/>
      <c r="F33" s="71"/>
      <c r="G33" s="71"/>
      <c r="H33" s="76"/>
      <c r="I33" s="65"/>
      <c r="J33" s="62"/>
      <c r="K33" s="65"/>
      <c r="L33" s="5" t="s">
        <v>50</v>
      </c>
      <c r="M33" s="18">
        <v>0</v>
      </c>
      <c r="N33" s="18">
        <v>29.16</v>
      </c>
      <c r="O33" s="27"/>
    </row>
    <row r="34" spans="1:15" ht="59.5" customHeight="1" x14ac:dyDescent="0.35">
      <c r="A34" s="52" t="s">
        <v>61</v>
      </c>
      <c r="B34" s="52" t="s">
        <v>62</v>
      </c>
      <c r="C34" s="72" t="s">
        <v>63</v>
      </c>
      <c r="D34" s="66" t="s">
        <v>27</v>
      </c>
      <c r="E34" s="66" t="s">
        <v>28</v>
      </c>
      <c r="F34" s="69" t="s">
        <v>64</v>
      </c>
      <c r="G34" s="69" t="s">
        <v>30</v>
      </c>
      <c r="H34" s="75">
        <v>2300000</v>
      </c>
      <c r="I34" s="63">
        <f>H34*0.85</f>
        <v>1955000</v>
      </c>
      <c r="J34" s="60"/>
      <c r="K34" s="63">
        <f>H34-I34</f>
        <v>345000</v>
      </c>
      <c r="L34" s="5" t="s">
        <v>31</v>
      </c>
      <c r="M34" s="6">
        <v>0</v>
      </c>
      <c r="N34" s="6">
        <v>1</v>
      </c>
      <c r="O34" s="8"/>
    </row>
    <row r="35" spans="1:15" ht="66" customHeight="1" x14ac:dyDescent="0.35">
      <c r="A35" s="53"/>
      <c r="B35" s="53"/>
      <c r="C35" s="73"/>
      <c r="D35" s="67"/>
      <c r="E35" s="67"/>
      <c r="F35" s="70"/>
      <c r="G35" s="70"/>
      <c r="H35" s="77"/>
      <c r="I35" s="64"/>
      <c r="J35" s="61"/>
      <c r="K35" s="64"/>
      <c r="L35" s="5" t="s">
        <v>65</v>
      </c>
      <c r="M35" s="6">
        <v>0</v>
      </c>
      <c r="N35" s="31">
        <v>23100</v>
      </c>
      <c r="O35" s="8"/>
    </row>
    <row r="36" spans="1:15" ht="138" customHeight="1" x14ac:dyDescent="0.35">
      <c r="A36" s="53"/>
      <c r="B36" s="53"/>
      <c r="C36" s="73"/>
      <c r="D36" s="67"/>
      <c r="E36" s="67"/>
      <c r="F36" s="70"/>
      <c r="G36" s="70"/>
      <c r="H36" s="77"/>
      <c r="I36" s="64"/>
      <c r="J36" s="61"/>
      <c r="K36" s="64"/>
      <c r="L36" s="5" t="s">
        <v>66</v>
      </c>
      <c r="M36" s="6">
        <v>0</v>
      </c>
      <c r="N36" s="6">
        <v>2000</v>
      </c>
      <c r="O36" s="8"/>
    </row>
    <row r="37" spans="1:15" ht="69" customHeight="1" x14ac:dyDescent="0.35">
      <c r="A37" s="53"/>
      <c r="B37" s="53"/>
      <c r="C37" s="73"/>
      <c r="D37" s="67"/>
      <c r="E37" s="67"/>
      <c r="F37" s="70"/>
      <c r="G37" s="70"/>
      <c r="H37" s="77"/>
      <c r="I37" s="64"/>
      <c r="J37" s="61"/>
      <c r="K37" s="64"/>
      <c r="L37" s="5" t="s">
        <v>49</v>
      </c>
      <c r="M37" s="18">
        <v>0</v>
      </c>
      <c r="N37" s="19">
        <v>260612</v>
      </c>
      <c r="O37" s="8"/>
    </row>
    <row r="38" spans="1:15" ht="88.5" customHeight="1" x14ac:dyDescent="0.35">
      <c r="A38" s="98"/>
      <c r="B38" s="98"/>
      <c r="C38" s="74"/>
      <c r="D38" s="68"/>
      <c r="E38" s="68"/>
      <c r="F38" s="71"/>
      <c r="G38" s="71"/>
      <c r="H38" s="76"/>
      <c r="I38" s="65"/>
      <c r="J38" s="62"/>
      <c r="K38" s="65"/>
      <c r="L38" s="5" t="s">
        <v>50</v>
      </c>
      <c r="M38" s="18">
        <v>0</v>
      </c>
      <c r="N38" s="18">
        <v>26.06</v>
      </c>
      <c r="O38" s="8"/>
    </row>
    <row r="39" spans="1:15" ht="73.150000000000006" customHeight="1" x14ac:dyDescent="0.35">
      <c r="A39" s="52" t="s">
        <v>67</v>
      </c>
      <c r="B39" s="52" t="s">
        <v>68</v>
      </c>
      <c r="C39" s="52" t="s">
        <v>69</v>
      </c>
      <c r="D39" s="66" t="s">
        <v>27</v>
      </c>
      <c r="E39" s="66" t="s">
        <v>28</v>
      </c>
      <c r="F39" s="69" t="s">
        <v>64</v>
      </c>
      <c r="G39" s="69" t="s">
        <v>48</v>
      </c>
      <c r="H39" s="75">
        <v>3000000</v>
      </c>
      <c r="I39" s="63">
        <f>H39*0.85</f>
        <v>2550000</v>
      </c>
      <c r="J39" s="60"/>
      <c r="K39" s="63">
        <f>H39-I39</f>
        <v>450000</v>
      </c>
      <c r="L39" s="5" t="s">
        <v>31</v>
      </c>
      <c r="M39" s="6">
        <v>0</v>
      </c>
      <c r="N39" s="6">
        <v>1</v>
      </c>
      <c r="O39" s="9"/>
    </row>
    <row r="40" spans="1:15" ht="73.150000000000006" customHeight="1" x14ac:dyDescent="0.35">
      <c r="A40" s="53"/>
      <c r="B40" s="53"/>
      <c r="C40" s="53"/>
      <c r="D40" s="67"/>
      <c r="E40" s="67"/>
      <c r="F40" s="70"/>
      <c r="G40" s="70"/>
      <c r="H40" s="77"/>
      <c r="I40" s="64"/>
      <c r="J40" s="61"/>
      <c r="K40" s="64"/>
      <c r="L40" s="5" t="s">
        <v>49</v>
      </c>
      <c r="M40" s="18">
        <v>0</v>
      </c>
      <c r="N40" s="31">
        <v>73804</v>
      </c>
      <c r="O40" s="9"/>
    </row>
    <row r="41" spans="1:15" ht="129" customHeight="1" x14ac:dyDescent="0.35">
      <c r="A41" s="98"/>
      <c r="B41" s="98"/>
      <c r="C41" s="98"/>
      <c r="D41" s="68"/>
      <c r="E41" s="68"/>
      <c r="F41" s="71"/>
      <c r="G41" s="71"/>
      <c r="H41" s="76"/>
      <c r="I41" s="65"/>
      <c r="J41" s="62"/>
      <c r="K41" s="65"/>
      <c r="L41" s="5" t="s">
        <v>70</v>
      </c>
      <c r="M41" s="18">
        <v>0</v>
      </c>
      <c r="N41" s="18">
        <v>7.38</v>
      </c>
      <c r="O41" s="10"/>
    </row>
    <row r="42" spans="1:15" ht="82.5" customHeight="1" x14ac:dyDescent="0.35">
      <c r="A42" s="52" t="s">
        <v>71</v>
      </c>
      <c r="B42" s="52" t="s">
        <v>72</v>
      </c>
      <c r="C42" s="52" t="s">
        <v>73</v>
      </c>
      <c r="D42" s="66" t="s">
        <v>27</v>
      </c>
      <c r="E42" s="66" t="s">
        <v>28</v>
      </c>
      <c r="F42" s="69" t="s">
        <v>36</v>
      </c>
      <c r="G42" s="69" t="s">
        <v>74</v>
      </c>
      <c r="H42" s="75">
        <v>3200000</v>
      </c>
      <c r="I42" s="63">
        <f>H42*0.85</f>
        <v>2720000</v>
      </c>
      <c r="J42" s="60"/>
      <c r="K42" s="63">
        <f>H42-I42</f>
        <v>480000</v>
      </c>
      <c r="L42" s="5" t="s">
        <v>31</v>
      </c>
      <c r="M42" s="6">
        <v>0</v>
      </c>
      <c r="N42" s="6">
        <v>1</v>
      </c>
      <c r="O42" s="9"/>
    </row>
    <row r="43" spans="1:15" ht="70.5" customHeight="1" x14ac:dyDescent="0.35">
      <c r="A43" s="53"/>
      <c r="B43" s="53"/>
      <c r="C43" s="53"/>
      <c r="D43" s="67"/>
      <c r="E43" s="67"/>
      <c r="F43" s="70"/>
      <c r="G43" s="70"/>
      <c r="H43" s="77"/>
      <c r="I43" s="64"/>
      <c r="J43" s="61"/>
      <c r="K43" s="64"/>
      <c r="L43" s="5" t="s">
        <v>49</v>
      </c>
      <c r="M43" s="18">
        <v>0</v>
      </c>
      <c r="N43" s="31">
        <v>119051</v>
      </c>
      <c r="O43" s="9"/>
    </row>
    <row r="44" spans="1:15" ht="103.5" customHeight="1" x14ac:dyDescent="0.35">
      <c r="A44" s="98"/>
      <c r="B44" s="98"/>
      <c r="C44" s="98"/>
      <c r="D44" s="68"/>
      <c r="E44" s="68"/>
      <c r="F44" s="71"/>
      <c r="G44" s="71"/>
      <c r="H44" s="76"/>
      <c r="I44" s="65"/>
      <c r="J44" s="62"/>
      <c r="K44" s="65"/>
      <c r="L44" s="5" t="s">
        <v>70</v>
      </c>
      <c r="M44" s="18">
        <v>0</v>
      </c>
      <c r="N44" s="18">
        <v>11.9</v>
      </c>
      <c r="O44" s="9"/>
    </row>
    <row r="45" spans="1:15" ht="53.25" customHeight="1" x14ac:dyDescent="0.35">
      <c r="A45" s="52" t="s">
        <v>75</v>
      </c>
      <c r="B45" s="52" t="s">
        <v>76</v>
      </c>
      <c r="C45" s="52" t="s">
        <v>77</v>
      </c>
      <c r="D45" s="66" t="s">
        <v>27</v>
      </c>
      <c r="E45" s="66" t="s">
        <v>28</v>
      </c>
      <c r="F45" s="83" t="s">
        <v>47</v>
      </c>
      <c r="G45" s="83" t="s">
        <v>48</v>
      </c>
      <c r="H45" s="75">
        <v>2500293.54</v>
      </c>
      <c r="I45" s="63">
        <f>H45*0.85</f>
        <v>2125249.5090000001</v>
      </c>
      <c r="J45" s="60"/>
      <c r="K45" s="63">
        <f>H45-I45</f>
        <v>375044.03099999996</v>
      </c>
      <c r="L45" s="5" t="s">
        <v>31</v>
      </c>
      <c r="M45" s="18">
        <v>0</v>
      </c>
      <c r="N45" s="18">
        <v>1</v>
      </c>
      <c r="O45" s="9"/>
    </row>
    <row r="46" spans="1:15" ht="65.25" customHeight="1" x14ac:dyDescent="0.35">
      <c r="A46" s="53"/>
      <c r="B46" s="53"/>
      <c r="C46" s="53"/>
      <c r="D46" s="67"/>
      <c r="E46" s="67"/>
      <c r="F46" s="84"/>
      <c r="G46" s="84"/>
      <c r="H46" s="77"/>
      <c r="I46" s="64"/>
      <c r="J46" s="61"/>
      <c r="K46" s="64"/>
      <c r="L46" s="5" t="s">
        <v>49</v>
      </c>
      <c r="M46" s="18">
        <v>0</v>
      </c>
      <c r="N46" s="19">
        <v>47778</v>
      </c>
      <c r="O46" s="9"/>
    </row>
    <row r="47" spans="1:15" ht="131.25" customHeight="1" x14ac:dyDescent="0.35">
      <c r="A47" s="98"/>
      <c r="B47" s="98"/>
      <c r="C47" s="98"/>
      <c r="D47" s="68"/>
      <c r="E47" s="68"/>
      <c r="F47" s="85"/>
      <c r="G47" s="85"/>
      <c r="H47" s="76"/>
      <c r="I47" s="65"/>
      <c r="J47" s="62"/>
      <c r="K47" s="65"/>
      <c r="L47" s="5" t="s">
        <v>70</v>
      </c>
      <c r="M47" s="18">
        <v>0</v>
      </c>
      <c r="N47" s="18">
        <v>4.78</v>
      </c>
      <c r="O47" s="9"/>
    </row>
    <row r="48" spans="1:15" ht="20.5" customHeight="1" x14ac:dyDescent="0.35">
      <c r="A48" s="99" t="s">
        <v>78</v>
      </c>
      <c r="B48" s="100"/>
      <c r="C48" s="101"/>
      <c r="D48" s="22"/>
      <c r="E48" s="22"/>
      <c r="F48" s="23"/>
      <c r="G48" s="23"/>
      <c r="H48" s="38">
        <f>H42+H39+H34+H31+H28+H25+H22+H45</f>
        <v>15793999.199999999</v>
      </c>
      <c r="I48" s="38">
        <f>I42+I39+I34+I31+I28+I25+I22+I45</f>
        <v>13424899.32</v>
      </c>
      <c r="J48" s="38"/>
      <c r="K48" s="38">
        <f>K42+K39+K34+K31+K28+K25+K22+K45</f>
        <v>2369099.8800000004</v>
      </c>
      <c r="L48" s="13"/>
      <c r="M48" s="14"/>
      <c r="N48" s="14"/>
      <c r="O48" s="15"/>
    </row>
    <row r="49" spans="1:16" ht="16.5" customHeight="1" x14ac:dyDescent="0.35">
      <c r="A49" s="108" t="s">
        <v>79</v>
      </c>
      <c r="B49" s="109"/>
      <c r="C49" s="109"/>
      <c r="D49" s="109"/>
      <c r="E49" s="109"/>
      <c r="F49" s="109"/>
      <c r="G49" s="109"/>
      <c r="H49" s="109"/>
      <c r="I49" s="109"/>
      <c r="J49" s="109"/>
      <c r="K49" s="109"/>
      <c r="L49" s="109"/>
      <c r="M49" s="109"/>
      <c r="N49" s="109"/>
      <c r="O49" s="110"/>
    </row>
    <row r="50" spans="1:16" ht="23.25" customHeight="1" x14ac:dyDescent="0.35">
      <c r="A50" s="111" t="s">
        <v>80</v>
      </c>
      <c r="B50" s="112"/>
      <c r="C50" s="112"/>
      <c r="D50" s="112"/>
      <c r="E50" s="112"/>
      <c r="F50" s="112"/>
      <c r="G50" s="112"/>
      <c r="H50" s="112"/>
      <c r="I50" s="112"/>
      <c r="J50" s="112"/>
      <c r="K50" s="112"/>
      <c r="L50" s="112"/>
      <c r="M50" s="112"/>
      <c r="N50" s="112"/>
      <c r="O50" s="113"/>
    </row>
    <row r="51" spans="1:16" ht="117.75" customHeight="1" x14ac:dyDescent="0.35">
      <c r="A51" s="54" t="s">
        <v>81</v>
      </c>
      <c r="B51" s="52" t="s">
        <v>82</v>
      </c>
      <c r="C51" s="52" t="s">
        <v>83</v>
      </c>
      <c r="D51" s="50" t="s">
        <v>27</v>
      </c>
      <c r="E51" s="50" t="s">
        <v>28</v>
      </c>
      <c r="F51" s="88" t="s">
        <v>84</v>
      </c>
      <c r="G51" s="88" t="s">
        <v>64</v>
      </c>
      <c r="H51" s="86">
        <v>216606.73</v>
      </c>
      <c r="I51" s="56">
        <f>H51*0.85</f>
        <v>184115.7205</v>
      </c>
      <c r="J51" s="58"/>
      <c r="K51" s="56">
        <f>H51-I51</f>
        <v>32491.009500000015</v>
      </c>
      <c r="L51" s="25" t="s">
        <v>85</v>
      </c>
      <c r="M51" s="26">
        <v>0</v>
      </c>
      <c r="N51" s="26">
        <v>25</v>
      </c>
      <c r="O51" s="45" t="s">
        <v>86</v>
      </c>
      <c r="P51" s="29"/>
    </row>
    <row r="52" spans="1:16" ht="143.25" customHeight="1" x14ac:dyDescent="0.35">
      <c r="A52" s="55"/>
      <c r="B52" s="53"/>
      <c r="C52" s="53"/>
      <c r="D52" s="51"/>
      <c r="E52" s="51"/>
      <c r="F52" s="89"/>
      <c r="G52" s="89"/>
      <c r="H52" s="87"/>
      <c r="I52" s="57"/>
      <c r="J52" s="59"/>
      <c r="K52" s="57"/>
      <c r="L52" s="25" t="s">
        <v>87</v>
      </c>
      <c r="M52" s="26">
        <v>0</v>
      </c>
      <c r="N52" s="26">
        <v>45</v>
      </c>
      <c r="O52" s="46"/>
    </row>
    <row r="53" spans="1:16" ht="118.5" customHeight="1" x14ac:dyDescent="0.35">
      <c r="A53" s="52" t="s">
        <v>88</v>
      </c>
      <c r="B53" s="95" t="s">
        <v>89</v>
      </c>
      <c r="C53" s="52" t="s">
        <v>90</v>
      </c>
      <c r="D53" s="50" t="s">
        <v>27</v>
      </c>
      <c r="E53" s="50" t="s">
        <v>28</v>
      </c>
      <c r="F53" s="88" t="s">
        <v>84</v>
      </c>
      <c r="G53" s="88" t="s">
        <v>91</v>
      </c>
      <c r="H53" s="90">
        <v>316784.39</v>
      </c>
      <c r="I53" s="80">
        <f>H53*0.85</f>
        <v>269266.73149999999</v>
      </c>
      <c r="J53" s="78"/>
      <c r="K53" s="80">
        <f>H53-I53</f>
        <v>47517.65850000002</v>
      </c>
      <c r="L53" s="25" t="s">
        <v>85</v>
      </c>
      <c r="M53" s="26">
        <v>0</v>
      </c>
      <c r="N53" s="26">
        <v>15</v>
      </c>
      <c r="O53" s="45" t="s">
        <v>86</v>
      </c>
    </row>
    <row r="54" spans="1:16" ht="135.75" customHeight="1" x14ac:dyDescent="0.35">
      <c r="A54" s="53"/>
      <c r="B54" s="96"/>
      <c r="C54" s="53"/>
      <c r="D54" s="51"/>
      <c r="E54" s="51"/>
      <c r="F54" s="89"/>
      <c r="G54" s="89"/>
      <c r="H54" s="91"/>
      <c r="I54" s="81"/>
      <c r="J54" s="79"/>
      <c r="K54" s="81"/>
      <c r="L54" s="25" t="s">
        <v>87</v>
      </c>
      <c r="M54" s="26">
        <v>0</v>
      </c>
      <c r="N54" s="26">
        <v>50</v>
      </c>
      <c r="O54" s="46"/>
      <c r="P54" s="28"/>
    </row>
    <row r="55" spans="1:16" ht="48" customHeight="1" x14ac:dyDescent="0.35">
      <c r="A55" s="52" t="s">
        <v>92</v>
      </c>
      <c r="B55" s="95" t="s">
        <v>93</v>
      </c>
      <c r="C55" s="72" t="s">
        <v>94</v>
      </c>
      <c r="D55" s="66" t="s">
        <v>27</v>
      </c>
      <c r="E55" s="66" t="s">
        <v>28</v>
      </c>
      <c r="F55" s="69" t="s">
        <v>36</v>
      </c>
      <c r="G55" s="69" t="s">
        <v>30</v>
      </c>
      <c r="H55" s="75">
        <v>3550000</v>
      </c>
      <c r="I55" s="63">
        <f>H55*0.5</f>
        <v>1775000</v>
      </c>
      <c r="J55" s="60"/>
      <c r="K55" s="63">
        <f>H55-I55</f>
        <v>1775000</v>
      </c>
      <c r="L55" s="5" t="s">
        <v>31</v>
      </c>
      <c r="M55" s="6">
        <v>0</v>
      </c>
      <c r="N55" s="6">
        <v>1</v>
      </c>
      <c r="O55" s="7"/>
    </row>
    <row r="56" spans="1:16" ht="62.5" customHeight="1" x14ac:dyDescent="0.35">
      <c r="A56" s="53"/>
      <c r="B56" s="96"/>
      <c r="C56" s="73"/>
      <c r="D56" s="67"/>
      <c r="E56" s="67"/>
      <c r="F56" s="70"/>
      <c r="G56" s="70"/>
      <c r="H56" s="77"/>
      <c r="I56" s="64"/>
      <c r="J56" s="61"/>
      <c r="K56" s="64"/>
      <c r="L56" s="5" t="s">
        <v>65</v>
      </c>
      <c r="M56" s="18">
        <v>0</v>
      </c>
      <c r="N56" s="19">
        <v>29388</v>
      </c>
      <c r="O56" s="7"/>
    </row>
    <row r="57" spans="1:16" ht="75" customHeight="1" x14ac:dyDescent="0.35">
      <c r="A57" s="53"/>
      <c r="B57" s="96"/>
      <c r="C57" s="73"/>
      <c r="D57" s="67"/>
      <c r="E57" s="67"/>
      <c r="F57" s="70"/>
      <c r="G57" s="70"/>
      <c r="H57" s="77"/>
      <c r="I57" s="64"/>
      <c r="J57" s="61"/>
      <c r="K57" s="64"/>
      <c r="L57" s="5" t="s">
        <v>50</v>
      </c>
      <c r="M57" s="18">
        <v>0</v>
      </c>
      <c r="N57" s="24">
        <v>2.61</v>
      </c>
      <c r="O57" s="30"/>
    </row>
    <row r="58" spans="1:16" ht="66.650000000000006" customHeight="1" x14ac:dyDescent="0.35">
      <c r="A58" s="53"/>
      <c r="B58" s="96"/>
      <c r="C58" s="73"/>
      <c r="D58" s="67"/>
      <c r="E58" s="67"/>
      <c r="F58" s="70"/>
      <c r="G58" s="70"/>
      <c r="H58" s="77"/>
      <c r="I58" s="64"/>
      <c r="J58" s="61"/>
      <c r="K58" s="64"/>
      <c r="L58" s="5" t="s">
        <v>49</v>
      </c>
      <c r="M58" s="18">
        <v>0</v>
      </c>
      <c r="N58" s="19">
        <v>26077</v>
      </c>
      <c r="O58" s="30"/>
    </row>
    <row r="59" spans="1:16" ht="141.75" customHeight="1" x14ac:dyDescent="0.35">
      <c r="A59" s="98"/>
      <c r="B59" s="97"/>
      <c r="C59" s="74"/>
      <c r="D59" s="68"/>
      <c r="E59" s="68"/>
      <c r="F59" s="71"/>
      <c r="G59" s="71"/>
      <c r="H59" s="76"/>
      <c r="I59" s="65"/>
      <c r="J59" s="62"/>
      <c r="K59" s="65"/>
      <c r="L59" s="5" t="s">
        <v>95</v>
      </c>
      <c r="M59" s="20">
        <v>0</v>
      </c>
      <c r="N59" s="20">
        <v>7208.61</v>
      </c>
      <c r="O59" s="17"/>
    </row>
    <row r="60" spans="1:16" ht="15" customHeight="1" x14ac:dyDescent="0.35">
      <c r="A60" s="47" t="s">
        <v>96</v>
      </c>
      <c r="B60" s="48"/>
      <c r="C60" s="48"/>
      <c r="D60" s="48"/>
      <c r="E60" s="48"/>
      <c r="F60" s="48"/>
      <c r="G60" s="49"/>
      <c r="H60" s="39">
        <f>H55+H53+H51</f>
        <v>4083391.12</v>
      </c>
      <c r="I60" s="39">
        <f>I55+I53+I51</f>
        <v>2228382.452</v>
      </c>
      <c r="J60" s="39"/>
      <c r="K60" s="39">
        <f>K55+K53+K51</f>
        <v>1855008.6679999998</v>
      </c>
      <c r="L60" s="32"/>
      <c r="M60" s="32"/>
      <c r="N60" s="32"/>
      <c r="O60" s="32"/>
    </row>
    <row r="61" spans="1:16" ht="15" customHeight="1" x14ac:dyDescent="0.35">
      <c r="A61" s="47" t="s">
        <v>97</v>
      </c>
      <c r="B61" s="48"/>
      <c r="C61" s="48"/>
      <c r="D61" s="48"/>
      <c r="E61" s="48"/>
      <c r="F61" s="48"/>
      <c r="G61" s="49"/>
      <c r="H61" s="39">
        <f>H60+H48+H19</f>
        <v>21104861.719999999</v>
      </c>
      <c r="I61" s="39">
        <f>I60+I48+I19</f>
        <v>16696632.452</v>
      </c>
      <c r="J61" s="39"/>
      <c r="K61" s="39">
        <f>K60+K48+K19</f>
        <v>4408229.2680000002</v>
      </c>
      <c r="L61" s="32"/>
      <c r="M61" s="32"/>
      <c r="N61" s="32"/>
      <c r="O61" s="32"/>
    </row>
    <row r="62" spans="1:16" ht="15" customHeight="1" x14ac:dyDescent="0.35">
      <c r="A62" s="92" t="s">
        <v>98</v>
      </c>
      <c r="B62" s="93"/>
      <c r="C62" s="93"/>
      <c r="D62" s="93"/>
      <c r="E62" s="93"/>
      <c r="F62" s="93"/>
      <c r="G62" s="94"/>
      <c r="H62" s="40">
        <f>H61-H53-H51</f>
        <v>20571470.599999998</v>
      </c>
      <c r="I62" s="40">
        <f>I61-I53-I51</f>
        <v>16243250</v>
      </c>
      <c r="J62" s="40"/>
      <c r="K62" s="40">
        <f>K61-K53-K51</f>
        <v>4328220.6000000006</v>
      </c>
      <c r="L62" s="33"/>
      <c r="M62" s="33"/>
      <c r="N62" s="33"/>
      <c r="O62" s="33"/>
    </row>
    <row r="65" spans="6:9" ht="15" customHeight="1" x14ac:dyDescent="0.35">
      <c r="I65" s="36"/>
    </row>
    <row r="66" spans="6:9" ht="15" customHeight="1" x14ac:dyDescent="0.35">
      <c r="G66" s="82"/>
      <c r="H66" s="82"/>
    </row>
    <row r="67" spans="6:9" ht="15" customHeight="1" x14ac:dyDescent="0.35">
      <c r="F67" s="82"/>
      <c r="G67" s="82"/>
      <c r="H67" s="82"/>
    </row>
  </sheetData>
  <mergeCells count="191">
    <mergeCell ref="D13:D14"/>
    <mergeCell ref="E13:E14"/>
    <mergeCell ref="F13:F14"/>
    <mergeCell ref="G13:G14"/>
    <mergeCell ref="H13:H14"/>
    <mergeCell ref="I13:I14"/>
    <mergeCell ref="J13:J14"/>
    <mergeCell ref="K13:K14"/>
    <mergeCell ref="F6:F7"/>
    <mergeCell ref="G6:G7"/>
    <mergeCell ref="A3:O3"/>
    <mergeCell ref="A4:O4"/>
    <mergeCell ref="H5:K5"/>
    <mergeCell ref="L5:N5"/>
    <mergeCell ref="B5:B7"/>
    <mergeCell ref="H6:H7"/>
    <mergeCell ref="I6:K6"/>
    <mergeCell ref="L6:L7"/>
    <mergeCell ref="M6:M7"/>
    <mergeCell ref="N6:N7"/>
    <mergeCell ref="C5:C7"/>
    <mergeCell ref="D5:D7"/>
    <mergeCell ref="E5:E7"/>
    <mergeCell ref="F5:G5"/>
    <mergeCell ref="A5:A7"/>
    <mergeCell ref="O5:O7"/>
    <mergeCell ref="G15:G16"/>
    <mergeCell ref="H15:H16"/>
    <mergeCell ref="I15:I16"/>
    <mergeCell ref="J15:J16"/>
    <mergeCell ref="K15:K16"/>
    <mergeCell ref="A49:O49"/>
    <mergeCell ref="A50:O50"/>
    <mergeCell ref="A9:O9"/>
    <mergeCell ref="A10:O10"/>
    <mergeCell ref="A11:O11"/>
    <mergeCell ref="A12:O12"/>
    <mergeCell ref="A20:O20"/>
    <mergeCell ref="A21:O21"/>
    <mergeCell ref="C15:C16"/>
    <mergeCell ref="B15:B16"/>
    <mergeCell ref="A15:A16"/>
    <mergeCell ref="D15:D16"/>
    <mergeCell ref="E15:E16"/>
    <mergeCell ref="F15:F16"/>
    <mergeCell ref="A13:A14"/>
    <mergeCell ref="B13:B14"/>
    <mergeCell ref="C13:C14"/>
    <mergeCell ref="A25:A27"/>
    <mergeCell ref="B25:B27"/>
    <mergeCell ref="C25:C27"/>
    <mergeCell ref="D25:D27"/>
    <mergeCell ref="A17:A18"/>
    <mergeCell ref="D17:D18"/>
    <mergeCell ref="A22:A24"/>
    <mergeCell ref="B22:B24"/>
    <mergeCell ref="C22:C24"/>
    <mergeCell ref="A19:G19"/>
    <mergeCell ref="B17:B18"/>
    <mergeCell ref="E17:E18"/>
    <mergeCell ref="F17:F18"/>
    <mergeCell ref="G17:G18"/>
    <mergeCell ref="C17:C18"/>
    <mergeCell ref="G22:G24"/>
    <mergeCell ref="H22:H24"/>
    <mergeCell ref="I22:I24"/>
    <mergeCell ref="J22:J24"/>
    <mergeCell ref="K22:K24"/>
    <mergeCell ref="E25:E27"/>
    <mergeCell ref="F25:F27"/>
    <mergeCell ref="D22:D24"/>
    <mergeCell ref="E22:E24"/>
    <mergeCell ref="F22:F24"/>
    <mergeCell ref="G25:G27"/>
    <mergeCell ref="I25:I27"/>
    <mergeCell ref="J25:J27"/>
    <mergeCell ref="H25:H27"/>
    <mergeCell ref="K25:K27"/>
    <mergeCell ref="E28:E30"/>
    <mergeCell ref="F28:F30"/>
    <mergeCell ref="G28:G30"/>
    <mergeCell ref="H28:H30"/>
    <mergeCell ref="I28:I30"/>
    <mergeCell ref="E34:E38"/>
    <mergeCell ref="A28:A30"/>
    <mergeCell ref="B28:B30"/>
    <mergeCell ref="C28:C30"/>
    <mergeCell ref="D28:D30"/>
    <mergeCell ref="A31:A33"/>
    <mergeCell ref="B31:B33"/>
    <mergeCell ref="C31:C33"/>
    <mergeCell ref="D31:D33"/>
    <mergeCell ref="A34:A38"/>
    <mergeCell ref="B34:B38"/>
    <mergeCell ref="C34:C38"/>
    <mergeCell ref="D34:D38"/>
    <mergeCell ref="B39:B41"/>
    <mergeCell ref="A39:A41"/>
    <mergeCell ref="C42:C44"/>
    <mergeCell ref="J39:J41"/>
    <mergeCell ref="K39:K41"/>
    <mergeCell ref="E45:E47"/>
    <mergeCell ref="I39:I41"/>
    <mergeCell ref="A48:C48"/>
    <mergeCell ref="A42:A44"/>
    <mergeCell ref="D42:D44"/>
    <mergeCell ref="A45:A47"/>
    <mergeCell ref="B45:B47"/>
    <mergeCell ref="C45:C47"/>
    <mergeCell ref="D45:D47"/>
    <mergeCell ref="C39:C41"/>
    <mergeCell ref="D39:D41"/>
    <mergeCell ref="E39:E41"/>
    <mergeCell ref="F39:F41"/>
    <mergeCell ref="H39:H41"/>
    <mergeCell ref="G39:G41"/>
    <mergeCell ref="B42:B44"/>
    <mergeCell ref="K45:K47"/>
    <mergeCell ref="J45:J47"/>
    <mergeCell ref="F67:H67"/>
    <mergeCell ref="I45:I47"/>
    <mergeCell ref="H45:H47"/>
    <mergeCell ref="G45:G47"/>
    <mergeCell ref="F45:F47"/>
    <mergeCell ref="I51:I52"/>
    <mergeCell ref="H51:H52"/>
    <mergeCell ref="G51:G52"/>
    <mergeCell ref="F51:F52"/>
    <mergeCell ref="I55:I59"/>
    <mergeCell ref="F55:F59"/>
    <mergeCell ref="G55:G59"/>
    <mergeCell ref="H55:H59"/>
    <mergeCell ref="H53:H54"/>
    <mergeCell ref="I53:I54"/>
    <mergeCell ref="G53:G54"/>
    <mergeCell ref="G66:H66"/>
    <mergeCell ref="A61:G61"/>
    <mergeCell ref="A62:G62"/>
    <mergeCell ref="D53:D54"/>
    <mergeCell ref="F53:F54"/>
    <mergeCell ref="B55:B59"/>
    <mergeCell ref="A55:A59"/>
    <mergeCell ref="B53:B54"/>
    <mergeCell ref="E55:E59"/>
    <mergeCell ref="E53:E54"/>
    <mergeCell ref="H17:H18"/>
    <mergeCell ref="I17:I18"/>
    <mergeCell ref="K17:K18"/>
    <mergeCell ref="J17:J18"/>
    <mergeCell ref="K34:K38"/>
    <mergeCell ref="J55:J59"/>
    <mergeCell ref="J34:J38"/>
    <mergeCell ref="I34:I38"/>
    <mergeCell ref="H31:H33"/>
    <mergeCell ref="J53:J54"/>
    <mergeCell ref="G42:G44"/>
    <mergeCell ref="H42:H44"/>
    <mergeCell ref="I42:I44"/>
    <mergeCell ref="K55:K59"/>
    <mergeCell ref="K53:K54"/>
    <mergeCell ref="E31:E33"/>
    <mergeCell ref="F31:F33"/>
    <mergeCell ref="F34:F38"/>
    <mergeCell ref="G34:G38"/>
    <mergeCell ref="H34:H38"/>
    <mergeCell ref="G31:G33"/>
    <mergeCell ref="I31:I33"/>
    <mergeCell ref="C1:O1"/>
    <mergeCell ref="C2:O2"/>
    <mergeCell ref="O51:O52"/>
    <mergeCell ref="O53:O54"/>
    <mergeCell ref="A60:G60"/>
    <mergeCell ref="D51:D52"/>
    <mergeCell ref="E51:E52"/>
    <mergeCell ref="C51:C52"/>
    <mergeCell ref="B51:B52"/>
    <mergeCell ref="A51:A52"/>
    <mergeCell ref="K51:K52"/>
    <mergeCell ref="J51:J52"/>
    <mergeCell ref="J31:J33"/>
    <mergeCell ref="K31:K33"/>
    <mergeCell ref="J28:J30"/>
    <mergeCell ref="K28:K30"/>
    <mergeCell ref="J42:J44"/>
    <mergeCell ref="K42:K44"/>
    <mergeCell ref="E42:E44"/>
    <mergeCell ref="F42:F44"/>
    <mergeCell ref="C53:C54"/>
    <mergeCell ref="A53:A54"/>
    <mergeCell ref="C55:C59"/>
    <mergeCell ref="D55:D59"/>
  </mergeCells>
  <pageMargins left="0.7" right="0.7" top="0.75" bottom="0.75" header="0" footer="0"/>
  <pageSetup paperSize="8"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UTN</vt:lpstr>
      <vt:lpstr>UTN!_Hlk84884998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Andrius Valickas</dc:creator>
  <cp:keywords/>
  <dc:description/>
  <cp:lastModifiedBy>Eglė Zarankaitė</cp:lastModifiedBy>
  <cp:revision/>
  <dcterms:created xsi:type="dcterms:W3CDTF">2022-11-14T04:57:06Z</dcterms:created>
  <dcterms:modified xsi:type="dcterms:W3CDTF">2025-05-15T10:28:00Z</dcterms:modified>
  <cp:category/>
  <cp:contentStatus/>
</cp:coreProperties>
</file>