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227"/>
  <workbookPr defaultThemeVersion="124226"/>
  <mc:AlternateContent xmlns:mc="http://schemas.openxmlformats.org/markup-compatibility/2006">
    <mc:Choice Requires="x15">
      <x15ac:absPath xmlns:x15ac="http://schemas.microsoft.com/office/spreadsheetml/2010/11/ac" url="https://cpvalt-my.sharepoint.com/personal/j_gruneviene_cpva_lt/Documents/Desktop/2022-2027/REGIONINIAI PROJEKTAI/UTENOS_29/2024-12-16_Utenos RPPl pakeistas/"/>
    </mc:Choice>
  </mc:AlternateContent>
  <xr:revisionPtr revIDLastSave="7" documentId="13_ncr:1_{58641047-B14F-4A94-B080-4C8A767B5921}" xr6:coauthVersionLast="47" xr6:coauthVersionMax="47" xr10:uidLastSave="{35CB1CC4-E23B-4E3D-9778-7E7F28B407BE}"/>
  <bookViews>
    <workbookView xWindow="28680" yWindow="-120" windowWidth="29040" windowHeight="15720" xr2:uid="{00000000-000D-0000-FFFF-FFFF00000000}"/>
  </bookViews>
  <sheets>
    <sheet name="ŠMSM" sheetId="1" r:id="rId1"/>
  </sheets>
  <definedNames>
    <definedName name="_xlnm.Print_Area" localSheetId="0">ŠMSM!#REF!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78" i="1" l="1"/>
  <c r="AE78" i="1" s="1"/>
  <c r="AE73" i="1"/>
  <c r="U70" i="1"/>
  <c r="AE70" i="1" s="1"/>
  <c r="U67" i="1"/>
  <c r="T67" i="1" s="1"/>
  <c r="U64" i="1"/>
  <c r="AE64" i="1" s="1"/>
  <c r="AE61" i="1"/>
  <c r="V55" i="1"/>
  <c r="U55" i="1"/>
  <c r="T55" i="1" s="1"/>
  <c r="V51" i="1"/>
  <c r="U51" i="1" s="1"/>
  <c r="AE51" i="1" s="1"/>
  <c r="U46" i="1"/>
  <c r="AE46" i="1" s="1"/>
  <c r="AE40" i="1"/>
  <c r="U40" i="1"/>
  <c r="U34" i="1"/>
  <c r="AE34" i="1" s="1"/>
  <c r="U29" i="1"/>
  <c r="AE29" i="1" s="1"/>
  <c r="V24" i="1"/>
  <c r="U24" i="1"/>
  <c r="T24" i="1" s="1"/>
  <c r="U18" i="1"/>
  <c r="AE18" i="1" s="1"/>
  <c r="V12" i="1"/>
  <c r="U12" i="1"/>
  <c r="AE12" i="1" s="1"/>
  <c r="U9" i="1"/>
  <c r="AE9" i="1" s="1"/>
  <c r="U7" i="1"/>
  <c r="AE7" i="1" s="1"/>
  <c r="T7" i="1"/>
  <c r="AE24" i="1" l="1"/>
  <c r="T46" i="1"/>
  <c r="AE67" i="1"/>
  <c r="AE55" i="1"/>
  <c r="T70" i="1"/>
  <c r="T61" i="1"/>
  <c r="T78" i="1"/>
</calcChain>
</file>

<file path=xl/sharedStrings.xml><?xml version="1.0" encoding="utf-8"?>
<sst xmlns="http://schemas.openxmlformats.org/spreadsheetml/2006/main" count="590" uniqueCount="147">
  <si>
    <t>Kvietimo numeris</t>
  </si>
  <si>
    <t>Kvietimo pavadinimas</t>
  </si>
  <si>
    <t>Konkretus uždavinys arba priemonė (reforma ar investicija)</t>
  </si>
  <si>
    <t>Valstybei svarbus projektas</t>
  </si>
  <si>
    <t>Siektini stebėsenos rodikliai</t>
  </si>
  <si>
    <t>Pavadinimas</t>
  </si>
  <si>
    <t>Kodas</t>
  </si>
  <si>
    <t>Matavimo vienetas</t>
  </si>
  <si>
    <t>Siektina reikšmė</t>
  </si>
  <si>
    <t>EGADP paskolos lėšos</t>
  </si>
  <si>
    <t>Sostinės regionas</t>
  </si>
  <si>
    <t>Vidurio ir Vakarų Lietuva</t>
  </si>
  <si>
    <t>Valstybės biudžeto lėšos, skirtos ES fondų lėšomis netinkamam finansuoti  pridėtinės vertės mokesčiui apmokėti</t>
  </si>
  <si>
    <t>Netaikoma</t>
  </si>
  <si>
    <t xml:space="preserve">Apskritis </t>
  </si>
  <si>
    <t>Pažangos priemonės numeris</t>
  </si>
  <si>
    <t>Finansuojamos projektų veiklos</t>
  </si>
  <si>
    <t>Administruojančioji institucija</t>
  </si>
  <si>
    <t>Projektų atrankos būdas</t>
  </si>
  <si>
    <t>Paskelbto kvietimo data</t>
  </si>
  <si>
    <t>Planuojama kvietimo pradžios data</t>
  </si>
  <si>
    <t>Finansavimo forma</t>
  </si>
  <si>
    <t>Asignavimų valdytojas</t>
  </si>
  <si>
    <t>Pareiškėjų tipas: viešasis,  privatus</t>
  </si>
  <si>
    <t xml:space="preserve">Bendra kvietimui skirta finansavimo lėšų suma (eurais) </t>
  </si>
  <si>
    <t xml:space="preserve">Didžiausia galima skirti finansavimo lėšų suma projektui ir (arba) projekto veiklai įgyvendinti (eurais) </t>
  </si>
  <si>
    <t>Finansavimo šaltinis (-iai) ir sumos (eurais)</t>
  </si>
  <si>
    <t>Valstybės biudžeto lėšos</t>
  </si>
  <si>
    <t>Ekonomikos gaivinimo ir atsparumo didinimo priemonės (toliau – EGADP) subsidijos lėšos</t>
  </si>
  <si>
    <t xml:space="preserve">
Bendrojo finansavimo lėšos</t>
  </si>
  <si>
    <t>Nuosavo įnašo dydis (eurais)</t>
  </si>
  <si>
    <t>ES lėšų fondas</t>
  </si>
  <si>
    <t>UTENOS REGIONO KVIETIMŲ TEIKTI PROJEKTŲ ĮGYVENDINIMO PLANUS PLANAS</t>
  </si>
  <si>
    <t>Pažangos priemonės pavadinimas</t>
  </si>
  <si>
    <t>Strate-ginės svarbos projektas</t>
  </si>
  <si>
    <t>Galimi pareiš-kėjai</t>
  </si>
  <si>
    <t xml:space="preserve">Finansavimas pagal regioną, kuriam gali būti priskiriama (-os) projekto veikla
 (-os) </t>
  </si>
  <si>
    <t>Planuojama kvietimo pabaigos data</t>
  </si>
  <si>
    <t>Europos Sąjungos (toliau – ES) fondų lėšos</t>
  </si>
  <si>
    <r>
      <t>29-</t>
    </r>
    <r>
      <rPr>
        <sz val="11"/>
        <rFont val="Calibri"/>
        <family val="2"/>
        <charset val="186"/>
      </rPr>
      <t>001-P</t>
    </r>
  </si>
  <si>
    <r>
      <t xml:space="preserve">Ugdymo prieinamumo didinimas atskirtį patiriantiems vaikams </t>
    </r>
    <r>
      <rPr>
        <sz val="11"/>
        <rFont val="Calibri"/>
        <family val="2"/>
        <charset val="186"/>
      </rPr>
      <t>Utenos regione I</t>
    </r>
  </si>
  <si>
    <t>Padidinti ugdymo prieinamumą atskirtį patiriantiems vaikams</t>
  </si>
  <si>
    <r>
      <t>Konkretus 2021–2027 m. Europos Sąjungos investicijų programos uždavinys   "4.5. Gerinti vienodas galimybes naudotis įtraukiomis ir kokybiškomis švietimo, mokymo ir mokymosi visą gyvenimą paslaugomis plėtojant prieinamą infrastruktūrą, be kita ko, didinant atsparumą naudojantis nuotoliniu ir internetiniu švietimu bei mokymu (</t>
    </r>
    <r>
      <rPr>
        <sz val="11"/>
        <rFont val="Calibri"/>
        <family val="2"/>
        <charset val="186"/>
      </rPr>
      <t>ERPF)"</t>
    </r>
  </si>
  <si>
    <t>Ne</t>
  </si>
  <si>
    <t>Naujos arba modernizuotos vaikų priežiūros infrastruktūros naudotojų skaičius per metus</t>
  </si>
  <si>
    <t>R.B.2.2070</t>
  </si>
  <si>
    <t>naudotojai per metus</t>
  </si>
  <si>
    <t>Viešasis</t>
  </si>
  <si>
    <t>Ignalinos rajono savivaldybės administracija</t>
  </si>
  <si>
    <t>ŠMSM</t>
  </si>
  <si>
    <t>CPVA</t>
  </si>
  <si>
    <t>Dotacija</t>
  </si>
  <si>
    <t>Planavimo</t>
  </si>
  <si>
    <t xml:space="preserve"> -</t>
  </si>
  <si>
    <t>ERPF</t>
  </si>
  <si>
    <t>2023-06</t>
  </si>
  <si>
    <t>Sukurtų naujų ikimokyklinio ugdymo vietų skaičius</t>
  </si>
  <si>
    <t>P.S.2.1024</t>
  </si>
  <si>
    <t>skaičius</t>
  </si>
  <si>
    <t>Naujos arba modernizuotos vaikų priežiūros infrastruktūros mokymo klasių talpumas</t>
  </si>
  <si>
    <t>P.B.2.0066</t>
  </si>
  <si>
    <t>asmenys</t>
  </si>
  <si>
    <t>Vaikų, pasinaudojusių pavėžėjimo paslaugomis naujai įsigytomis transporto priemonėmis, skaičius per metus</t>
  </si>
  <si>
    <t>R.S.2.3030</t>
  </si>
  <si>
    <t>asmenys per metus</t>
  </si>
  <si>
    <t xml:space="preserve">Tikslinės transporto priemonės </t>
  </si>
  <si>
    <t>P.S.2.1029</t>
  </si>
  <si>
    <t>Molėtų rajono savivaldybės administracija</t>
  </si>
  <si>
    <t>Naujos arba modernizuotos švietimo infrastruktūros naudotojų skaičius per metus</t>
  </si>
  <si>
    <t>R.B.2.2071</t>
  </si>
  <si>
    <t>Mokyklų, kuriose buvo įdiegtos universalaus dizaino ir kitos inžinerinės priemonės, aplinką pritaikant asmenims, turintiems negalią, dalis nuo visų mokyklų</t>
  </si>
  <si>
    <t xml:space="preserve">R.S.2.3026 </t>
  </si>
  <si>
    <t>procentas</t>
  </si>
  <si>
    <t>Naujos arba modernizuotos švietimo infrastruktūros mokymo klasių talpumas</t>
  </si>
  <si>
    <t xml:space="preserve">P.B.2.0067 </t>
  </si>
  <si>
    <t>Mokyklos, kuriose buvo įdiegtos universalaus dizaino ir kitos inžinerinės priemonės pritaikant aplinką asmenims, turintiems negalią</t>
  </si>
  <si>
    <t xml:space="preserve">P.S.2.1025 </t>
  </si>
  <si>
    <r>
      <t>29-</t>
    </r>
    <r>
      <rPr>
        <sz val="11"/>
        <rFont val="Calibri"/>
        <family val="2"/>
        <charset val="186"/>
      </rPr>
      <t>002-P</t>
    </r>
  </si>
  <si>
    <t>Ugdymo prieinamumo didinimas atskirtį patiriantiems vaikams Utenos regione II</t>
  </si>
  <si>
    <t>Konkretus 2021–2027 m. Europos Sąjungos investicijų programos uždavinys   "4.5. Gerinti vienodas galimybes naudotis įtraukiomis ir kokybiškomis švietimo, mokymo ir mokymosi visą gyvenimą paslaugomis plėtojant prieinamą infrastruktūrą, be kita ko, didinant atsparumą naudojantis nuotoliniu ir internetiniu švietimu bei mokymu (ERPF)"</t>
  </si>
  <si>
    <t>Visagino savivaldybės administracija</t>
  </si>
  <si>
    <t>Zarasų rajono savivaldybės administracija</t>
  </si>
  <si>
    <t>Utenos rajono savivaldybės administracija</t>
  </si>
  <si>
    <r>
      <t>29-</t>
    </r>
    <r>
      <rPr>
        <sz val="11"/>
        <rFont val="Calibri"/>
        <family val="2"/>
        <charset val="186"/>
      </rPr>
      <t>003-P</t>
    </r>
  </si>
  <si>
    <t>Ugdymo prieinamumo didinimas atskirtį patiriantiems vaikams Utenos regione III</t>
  </si>
  <si>
    <r>
      <t>29-</t>
    </r>
    <r>
      <rPr>
        <sz val="11"/>
        <rFont val="Calibri"/>
        <family val="2"/>
        <charset val="186"/>
      </rPr>
      <t>004-P</t>
    </r>
  </si>
  <si>
    <r>
      <t xml:space="preserve">Bendrojo ugdymo įstaigų prieinamumo didinimas 
</t>
    </r>
    <r>
      <rPr>
        <sz val="11"/>
        <rFont val="Calibri"/>
        <family val="2"/>
        <charset val="186"/>
      </rPr>
      <t>Anykščių rajono savivaldybėje</t>
    </r>
  </si>
  <si>
    <t>Anykščių rajono savivaldybės administracija</t>
  </si>
  <si>
    <t xml:space="preserve"> - </t>
  </si>
  <si>
    <t xml:space="preserve">Įvairialypio švietimo plėtojimas  vykdant visos dienos mokyklų veiklą Ignalinos rajono savivaldybėje ir Molėtų rajono savivaldybėje </t>
  </si>
  <si>
    <t>„Plėtoti įvairialypį švietimą  vykdant visos dienos mokyklų veiklą“</t>
  </si>
  <si>
    <t>2021–2027 metų Europos Sąjungos fondų investicijų programos  "Konkretus uždavinys – 4.5. Gerinti vienodas galimybes naudotis įtraukiomis ir kokybiškomis švietimo, mokymo ir mokymosi visą gyvenimą paslaugomis plėtojant prieinamą infrastruktūrą, be kita ko, didint atsparumą naudojantis nuotoliniu ir internetiniu švietimu bei mokymu (ERPF)"</t>
  </si>
  <si>
    <t xml:space="preserve">R.B.2.2071 </t>
  </si>
  <si>
    <t>Naudotojai per metus</t>
  </si>
  <si>
    <t xml:space="preserve">Ignalinos rajono savivaldybės administracija </t>
  </si>
  <si>
    <t>Mokinių, kurie naudojasi sukurta visos dienos mokyklos infrastruktūra, skaičius</t>
  </si>
  <si>
    <t>R.S.2.3027</t>
  </si>
  <si>
    <t xml:space="preserve">Asmenys per metus </t>
  </si>
  <si>
    <t xml:space="preserve">Naujos arba modernizuotos švietimo infrastruktūros mokymo klasių talpumas </t>
  </si>
  <si>
    <t>Asmenys</t>
  </si>
  <si>
    <r>
      <t>29-</t>
    </r>
    <r>
      <rPr>
        <sz val="11"/>
        <rFont val="Calibri"/>
        <family val="2"/>
        <charset val="186"/>
      </rPr>
      <t>006</t>
    </r>
    <r>
      <rPr>
        <sz val="11"/>
        <rFont val="Calibri"/>
        <family val="2"/>
      </rPr>
      <t>-P</t>
    </r>
  </si>
  <si>
    <t xml:space="preserve"> Zarasų rajono savivaldybės administracija</t>
  </si>
  <si>
    <r>
      <t>29-</t>
    </r>
    <r>
      <rPr>
        <sz val="11"/>
        <rFont val="Calibri"/>
        <family val="2"/>
      </rPr>
      <t>007-P</t>
    </r>
  </si>
  <si>
    <r>
      <t xml:space="preserve">Visagino </t>
    </r>
    <r>
      <rPr>
        <sz val="11"/>
        <rFont val="Calibri"/>
        <family val="2"/>
      </rPr>
      <t xml:space="preserve">savivaldybės administracija
</t>
    </r>
  </si>
  <si>
    <r>
      <t>29-</t>
    </r>
    <r>
      <rPr>
        <sz val="11"/>
        <rFont val="Calibri"/>
        <family val="2"/>
        <charset val="186"/>
      </rPr>
      <t>008</t>
    </r>
    <r>
      <rPr>
        <sz val="11"/>
        <rFont val="Calibri"/>
        <family val="2"/>
      </rPr>
      <t>-P</t>
    </r>
  </si>
  <si>
    <t>Įvairialypio švietimo plėtojimas  vykdant visos dienos mokyklų veiklą Anykščių rajono savivaldybėje</t>
  </si>
  <si>
    <t xml:space="preserve">Anykščių rajono savivaldybės administracija
</t>
  </si>
  <si>
    <t>12-003-03-01-23-(RE)-29-(LT029-01-03-01)</t>
  </si>
  <si>
    <t>1.1. Ikimokyklinio ugdymo paslaugų prieinamumo didinimas Ignalinos rajono savivaldybėje</t>
  </si>
  <si>
    <t>2024-01-31</t>
  </si>
  <si>
    <r>
      <t>29-</t>
    </r>
    <r>
      <rPr>
        <sz val="11"/>
        <color theme="0" tint="-0.249977111117893"/>
        <rFont val="Calibri"/>
        <family val="2"/>
      </rPr>
      <t>001-P</t>
    </r>
  </si>
  <si>
    <t>1.2. Ikimokyklinio ugdymo paslaugų prieinamumo didinimas Molėtų rajono savivaldybėje</t>
  </si>
  <si>
    <t>2.2. Padidinti ugdymo prieinamumą atskirtį patiriantiems Ignalinos rajono vaikams</t>
  </si>
  <si>
    <t>2.3. Bendrojo ugdymo įstaigų prieinamumo didinimas Molėtų rajono savivaldybėje</t>
  </si>
  <si>
    <t>1.4. Stiprinti ikimokyklinio ugdymo įstaigų tinklą, kuriant naujas ugdymo veiklas</t>
  </si>
  <si>
    <t>2024-03</t>
  </si>
  <si>
    <r>
      <t>29-</t>
    </r>
    <r>
      <rPr>
        <sz val="11"/>
        <color theme="0" tint="-0.249977111117893"/>
        <rFont val="Calibri"/>
        <family val="2"/>
      </rPr>
      <t>002-P</t>
    </r>
  </si>
  <si>
    <t>1.5. Ikimokyklinio ugdymo prieinamumo didinimas Zarasų rajono savivaldybėje</t>
  </si>
  <si>
    <t>2.4. Bendrojo ugdymo prieinamumo didinimas Utenos rajono savivaldybėje</t>
  </si>
  <si>
    <t>2.6. Bendrojo ugdymo prieinamumo didinimas Zarasų rajono savivaldybėje</t>
  </si>
  <si>
    <t>1.3. Ikimokyklinio ugdymo prieinamumo didinimas Utenos rajono savivaldybėje</t>
  </si>
  <si>
    <r>
      <t>29-</t>
    </r>
    <r>
      <rPr>
        <sz val="11"/>
        <color theme="0" tint="-0.249977111117893"/>
        <rFont val="Calibri"/>
        <family val="2"/>
      </rPr>
      <t>003-P</t>
    </r>
  </si>
  <si>
    <t>2.5. Visagino progimnazijų erdvių pritaikymas negalią turinčių mokinių ugdymuisi įtraukiuoju būdu</t>
  </si>
  <si>
    <t>2.1. Bendrojo ugdymo mokyklų prieinamumo didinimas Anykščių rajono savivaldybėje</t>
  </si>
  <si>
    <t>2024-01</t>
  </si>
  <si>
    <r>
      <t>29-</t>
    </r>
    <r>
      <rPr>
        <sz val="11"/>
        <color theme="0" tint="-0.249977111117893"/>
        <rFont val="Calibri"/>
        <family val="2"/>
      </rPr>
      <t>004-P</t>
    </r>
  </si>
  <si>
    <t>29-005-P</t>
  </si>
  <si>
    <t>12-003-03-02-17-(RE)-29-(LT029-01-03-02)</t>
  </si>
  <si>
    <t xml:space="preserve">1.2. Visos dienos mokyklos modelio diegimas Ignalinos rajono savivaldybėje </t>
  </si>
  <si>
    <r>
      <t>29-</t>
    </r>
    <r>
      <rPr>
        <sz val="11"/>
        <color theme="0" tint="-0.249977111117893"/>
        <rFont val="Calibri"/>
        <family val="2"/>
      </rPr>
      <t>005-P</t>
    </r>
  </si>
  <si>
    <t xml:space="preserve"> 1.3. Visos dienos mokyklos modelio diegimas Molėtų rajono savivaldybėje</t>
  </si>
  <si>
    <t xml:space="preserve">Įvairialypio švietimo plėtojimas  vykdant visos dienos mokyklų veiklą Utenos rajono savivaldybėje </t>
  </si>
  <si>
    <t xml:space="preserve"> 1.4 Įvairialypis švietimas vykdant visos dienos mokyklų veiklą Utenos rajone</t>
  </si>
  <si>
    <r>
      <t>29-</t>
    </r>
    <r>
      <rPr>
        <sz val="11"/>
        <color theme="0" tint="-0.249977111117893"/>
        <rFont val="Calibri"/>
        <family val="2"/>
      </rPr>
      <t>006-P</t>
    </r>
  </si>
  <si>
    <t>Įvairialypio švietimo plėtojimas  vykdant visos dienos mokyklų veiklą Visagino ir Zarasų rajono savivaldybėse</t>
  </si>
  <si>
    <t xml:space="preserve"> 1.5. Visos dienos užimtumo erdvių sukūrimas Visagino bendrojo ugdymo mokyklose</t>
  </si>
  <si>
    <t>29-007-P</t>
  </si>
  <si>
    <t xml:space="preserve">1.6. Visos dienos mokyklos modelio diegimas Zarasų r. savivaldybės mokyklose   </t>
  </si>
  <si>
    <t>1.1. Visos dienos mokyklos paslaugų ir reikalingos infrastruktūros  sukūrimas/
plėtra Anykščių rajono savivaldybėje</t>
  </si>
  <si>
    <t>29-008-P</t>
  </si>
  <si>
    <t xml:space="preserve"> 2024-01</t>
  </si>
  <si>
    <t xml:space="preserve"> 2024-06</t>
  </si>
  <si>
    <t xml:space="preserve"> 2024-08</t>
  </si>
  <si>
    <t xml:space="preserve"> 2024-03</t>
  </si>
  <si>
    <t xml:space="preserve"> 2024-09</t>
  </si>
  <si>
    <t xml:space="preserve">R.B.2.2070 </t>
  </si>
  <si>
    <t xml:space="preserve">P.B.2.0066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</si>
</sst>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 #,##0.00\ &quot;€&quot;_-;\-* #,##0.00\ &quot;€&quot;_-;_-* &quot;-&quot;??\ &quot;€&quot;_-;_-@_-"/>
    <numFmt numFmtId="164" formatCode="yyyy/mm"/>
  </numFmts>
  <fonts count="19" x14ac:knownFonts="1">
    <font>
      <sz val="11"/>
      <color theme="1"/>
      <name val="Calibri"/>
      <family val="2"/>
      <charset val="186"/>
      <scheme val="minor"/>
    </font>
    <font>
      <sz val="10"/>
      <color theme="1"/>
      <name val="Times New Roman"/>
      <family val="1"/>
      <charset val="186"/>
    </font>
    <font>
      <b/>
      <sz val="10"/>
      <name val="Times New Roman"/>
      <family val="1"/>
      <charset val="186"/>
    </font>
    <font>
      <sz val="11"/>
      <color theme="1"/>
      <name val="Calibri"/>
      <family val="2"/>
      <charset val="186"/>
      <scheme val="minor"/>
    </font>
    <font>
      <sz val="11"/>
      <color rgb="FF006100"/>
      <name val="Calibri"/>
      <family val="2"/>
      <charset val="186"/>
      <scheme val="minor"/>
    </font>
    <font>
      <sz val="11"/>
      <color rgb="FFFF0000"/>
      <name val="Calibri"/>
      <family val="2"/>
      <charset val="186"/>
      <scheme val="minor"/>
    </font>
    <font>
      <b/>
      <sz val="11"/>
      <color theme="1"/>
      <name val="Calibri"/>
      <family val="2"/>
      <charset val="186"/>
      <scheme val="minor"/>
    </font>
    <font>
      <b/>
      <sz val="12"/>
      <color theme="1"/>
      <name val="Calibri"/>
      <family val="2"/>
      <charset val="186"/>
      <scheme val="minor"/>
    </font>
    <font>
      <b/>
      <sz val="11"/>
      <name val="Calibri"/>
      <family val="2"/>
      <charset val="186"/>
      <scheme val="minor"/>
    </font>
    <font>
      <sz val="11"/>
      <name val="Calibri"/>
      <family val="2"/>
      <charset val="186"/>
      <scheme val="minor"/>
    </font>
    <font>
      <sz val="11"/>
      <name val="Calibri"/>
      <family val="2"/>
      <charset val="186"/>
    </font>
    <font>
      <sz val="11"/>
      <name val="Calibri"/>
      <family val="2"/>
      <scheme val="minor"/>
    </font>
    <font>
      <sz val="11"/>
      <name val="Calibri"/>
      <family val="2"/>
    </font>
    <font>
      <sz val="11"/>
      <name val="Arial"/>
      <family val="2"/>
      <charset val="186"/>
    </font>
    <font>
      <sz val="11"/>
      <color rgb="FFFF0000"/>
      <name val="Calibri"/>
      <family val="2"/>
      <scheme val="minor"/>
    </font>
    <font>
      <sz val="11"/>
      <color theme="0" tint="-0.249977111117893"/>
      <name val="Calibri"/>
      <family val="2"/>
      <scheme val="minor"/>
    </font>
    <font>
      <sz val="11"/>
      <color theme="0" tint="-0.249977111117893"/>
      <name val="Calibri"/>
      <family val="2"/>
    </font>
    <font>
      <sz val="11"/>
      <color theme="0" tint="-4.9989318521683403E-2"/>
      <name val="Calibri"/>
      <family val="2"/>
      <scheme val="minor"/>
    </font>
    <font>
      <b/>
      <sz val="11"/>
      <name val="Calibri"/>
      <family val="2"/>
      <scheme val="minor"/>
    </font>
  </fonts>
  <fills count="6">
    <fill>
      <patternFill patternType="none"/>
    </fill>
    <fill>
      <patternFill patternType="gray125"/>
    </fill>
    <fill>
      <patternFill patternType="solid">
        <fgColor rgb="FFC6EFCE"/>
      </patternFill>
    </fill>
    <fill>
      <patternFill patternType="solid">
        <fgColor rgb="FFFFFFCC"/>
      </patternFill>
    </fill>
    <fill>
      <patternFill patternType="solid">
        <fgColor theme="4" tint="0.39997558519241921"/>
        <bgColor indexed="64"/>
      </patternFill>
    </fill>
    <fill>
      <patternFill patternType="solid">
        <fgColor rgb="FFFFFF00"/>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rgb="FFB2B2B2"/>
      </left>
      <right style="thin">
        <color rgb="FFB2B2B2"/>
      </right>
      <top style="thin">
        <color rgb="FFB2B2B2"/>
      </top>
      <bottom style="thin">
        <color rgb="FFB2B2B2"/>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rgb="FFB2B2B2"/>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rgb="FFB2B2B2"/>
      </bottom>
      <diagonal/>
    </border>
    <border>
      <left/>
      <right style="thin">
        <color rgb="FFB2B2B2"/>
      </right>
      <top/>
      <bottom style="thin">
        <color rgb="FFB2B2B2"/>
      </bottom>
      <diagonal/>
    </border>
    <border>
      <left/>
      <right style="thin">
        <color rgb="FFB2B2B2"/>
      </right>
      <top style="thin">
        <color rgb="FFB2B2B2"/>
      </top>
      <bottom style="thin">
        <color rgb="FFB2B2B2"/>
      </bottom>
      <diagonal/>
    </border>
    <border>
      <left style="thin">
        <color rgb="FFB2B2B2"/>
      </left>
      <right style="thin">
        <color rgb="FFB2B2B2"/>
      </right>
      <top/>
      <bottom style="thin">
        <color rgb="FFB2B2B2"/>
      </bottom>
      <diagonal/>
    </border>
    <border>
      <left style="thin">
        <color indexed="64"/>
      </left>
      <right style="thin">
        <color indexed="64"/>
      </right>
      <top/>
      <bottom style="thin">
        <color rgb="FFB2B2B2"/>
      </bottom>
      <diagonal/>
    </border>
    <border>
      <left style="thin">
        <color indexed="64"/>
      </left>
      <right style="thin">
        <color indexed="64"/>
      </right>
      <top style="thin">
        <color rgb="FFB2B2B2"/>
      </top>
      <bottom style="thin">
        <color rgb="FFB2B2B2"/>
      </bottom>
      <diagonal/>
    </border>
    <border>
      <left style="thin">
        <color indexed="64"/>
      </left>
      <right style="thin">
        <color indexed="64"/>
      </right>
      <top style="thin">
        <color rgb="FFB2B2B2"/>
      </top>
      <bottom style="thin">
        <color indexed="64"/>
      </bottom>
      <diagonal/>
    </border>
    <border>
      <left/>
      <right style="thin">
        <color rgb="FFB2B2B2"/>
      </right>
      <top style="thin">
        <color rgb="FFB2B2B2"/>
      </top>
      <bottom style="thin">
        <color indexed="64"/>
      </bottom>
      <diagonal/>
    </border>
  </borders>
  <cellStyleXfs count="4">
    <xf numFmtId="0" fontId="0" fillId="0" borderId="0"/>
    <xf numFmtId="44" fontId="3" fillId="0" borderId="0" applyFont="0" applyFill="0" applyBorder="0" applyAlignment="0" applyProtection="0"/>
    <xf numFmtId="0" fontId="4" fillId="2" borderId="0" applyNumberFormat="0" applyBorder="0" applyAlignment="0" applyProtection="0"/>
    <xf numFmtId="0" fontId="3" fillId="3" borderId="7" applyNumberFormat="0" applyFont="0" applyAlignment="0" applyProtection="0"/>
  </cellStyleXfs>
  <cellXfs count="192">
    <xf numFmtId="0" fontId="0" fillId="0" borderId="0" xfId="0"/>
    <xf numFmtId="0" fontId="1" fillId="0" borderId="0" xfId="0" applyFont="1"/>
    <xf numFmtId="0" fontId="0" fillId="0" borderId="0" xfId="0" applyAlignment="1">
      <alignment vertical="center"/>
    </xf>
    <xf numFmtId="0" fontId="6" fillId="4" borderId="1" xfId="0" applyFont="1" applyFill="1" applyBorder="1" applyAlignment="1">
      <alignment horizontal="center" vertical="center" wrapText="1"/>
    </xf>
    <xf numFmtId="0" fontId="6" fillId="4" borderId="1" xfId="0" applyFont="1" applyFill="1" applyBorder="1" applyAlignment="1">
      <alignment horizontal="center" vertical="center"/>
    </xf>
    <xf numFmtId="0" fontId="2" fillId="4" borderId="1" xfId="0" applyFont="1" applyFill="1" applyBorder="1" applyAlignment="1">
      <alignment horizontal="center" vertical="center" wrapText="1"/>
    </xf>
    <xf numFmtId="0" fontId="6" fillId="4" borderId="1" xfId="0" applyFont="1" applyFill="1" applyBorder="1" applyAlignment="1">
      <alignment horizontal="center"/>
    </xf>
    <xf numFmtId="0" fontId="9" fillId="0" borderId="1" xfId="2" applyFont="1" applyFill="1" applyBorder="1" applyAlignment="1">
      <alignment horizontal="left" vertical="top" wrapText="1"/>
    </xf>
    <xf numFmtId="0" fontId="11" fillId="0" borderId="1" xfId="2" applyFont="1" applyFill="1" applyBorder="1" applyAlignment="1">
      <alignment horizontal="left" vertical="top" wrapText="1"/>
    </xf>
    <xf numFmtId="2" fontId="3" fillId="0" borderId="3" xfId="1" applyNumberFormat="1" applyFont="1" applyFill="1" applyBorder="1" applyAlignment="1">
      <alignment vertical="top" wrapText="1"/>
    </xf>
    <xf numFmtId="0" fontId="9" fillId="0" borderId="2" xfId="2" applyFont="1" applyFill="1" applyBorder="1" applyAlignment="1">
      <alignment vertical="top" wrapText="1"/>
    </xf>
    <xf numFmtId="0" fontId="9" fillId="0" borderId="6" xfId="2" applyFont="1" applyFill="1" applyBorder="1" applyAlignment="1">
      <alignment vertical="top" wrapText="1"/>
    </xf>
    <xf numFmtId="0" fontId="9" fillId="0" borderId="4" xfId="2" applyFont="1" applyFill="1" applyBorder="1" applyAlignment="1">
      <alignment vertical="top" wrapText="1"/>
    </xf>
    <xf numFmtId="0" fontId="9" fillId="0" borderId="1" xfId="2" applyFont="1" applyFill="1" applyBorder="1" applyAlignment="1">
      <alignment horizontal="left" vertical="top"/>
    </xf>
    <xf numFmtId="0" fontId="9" fillId="0" borderId="5" xfId="2" applyFont="1" applyFill="1" applyBorder="1" applyAlignment="1">
      <alignment vertical="top"/>
    </xf>
    <xf numFmtId="2" fontId="9" fillId="0" borderId="5" xfId="2" applyNumberFormat="1" applyFont="1" applyFill="1" applyBorder="1" applyAlignment="1">
      <alignment vertical="top"/>
    </xf>
    <xf numFmtId="2" fontId="9" fillId="0" borderId="2" xfId="2" applyNumberFormat="1" applyFont="1" applyFill="1" applyBorder="1" applyAlignment="1">
      <alignment vertical="top"/>
    </xf>
    <xf numFmtId="2" fontId="9" fillId="0" borderId="2" xfId="2" applyNumberFormat="1" applyFont="1" applyFill="1" applyBorder="1" applyAlignment="1">
      <alignment vertical="top" wrapText="1"/>
    </xf>
    <xf numFmtId="164" fontId="9" fillId="0" borderId="2" xfId="2" applyNumberFormat="1" applyFont="1" applyFill="1" applyBorder="1" applyAlignment="1">
      <alignment horizontal="center" vertical="top"/>
    </xf>
    <xf numFmtId="164" fontId="9" fillId="0" borderId="14" xfId="2" quotePrefix="1" applyNumberFormat="1" applyFont="1" applyFill="1" applyBorder="1" applyAlignment="1">
      <alignment horizontal="center" vertical="top"/>
    </xf>
    <xf numFmtId="14" fontId="9" fillId="0" borderId="4" xfId="2" applyNumberFormat="1" applyFont="1" applyFill="1" applyBorder="1" applyAlignment="1">
      <alignment vertical="top" wrapText="1"/>
    </xf>
    <xf numFmtId="0" fontId="9" fillId="0" borderId="0" xfId="2" applyFont="1" applyFill="1" applyAlignment="1">
      <alignment horizontal="left" vertical="top" wrapText="1"/>
    </xf>
    <xf numFmtId="0" fontId="17" fillId="0" borderId="11" xfId="3" applyFont="1" applyFill="1" applyBorder="1" applyAlignment="1">
      <alignment vertical="top" wrapText="1"/>
    </xf>
    <xf numFmtId="0" fontId="9" fillId="0" borderId="11" xfId="2" applyFont="1" applyFill="1" applyBorder="1" applyAlignment="1">
      <alignment vertical="top" wrapText="1"/>
    </xf>
    <xf numFmtId="0" fontId="9" fillId="0" borderId="1" xfId="3" applyFont="1" applyFill="1" applyBorder="1" applyAlignment="1">
      <alignment horizontal="left" vertical="top"/>
    </xf>
    <xf numFmtId="0" fontId="9" fillId="0" borderId="15" xfId="2" applyFont="1" applyFill="1" applyBorder="1" applyAlignment="1">
      <alignment vertical="top"/>
    </xf>
    <xf numFmtId="0" fontId="9" fillId="0" borderId="12" xfId="2" applyFont="1" applyFill="1" applyBorder="1" applyAlignment="1">
      <alignment vertical="top" wrapText="1"/>
    </xf>
    <xf numFmtId="2" fontId="9" fillId="0" borderId="15" xfId="2" applyNumberFormat="1" applyFont="1" applyFill="1" applyBorder="1" applyAlignment="1">
      <alignment vertical="top"/>
    </xf>
    <xf numFmtId="2" fontId="9" fillId="0" borderId="11" xfId="2" applyNumberFormat="1" applyFont="1" applyFill="1" applyBorder="1" applyAlignment="1">
      <alignment vertical="top"/>
    </xf>
    <xf numFmtId="164" fontId="9" fillId="0" borderId="11" xfId="3" applyNumberFormat="1" applyFont="1" applyFill="1" applyBorder="1" applyAlignment="1">
      <alignment vertical="top"/>
    </xf>
    <xf numFmtId="0" fontId="9" fillId="0" borderId="3" xfId="2" applyFont="1" applyFill="1" applyBorder="1" applyAlignment="1">
      <alignment vertical="top" wrapText="1"/>
    </xf>
    <xf numFmtId="0" fontId="9" fillId="0" borderId="16" xfId="2" applyFont="1" applyFill="1" applyBorder="1" applyAlignment="1">
      <alignment vertical="top"/>
    </xf>
    <xf numFmtId="2" fontId="9" fillId="0" borderId="3" xfId="2" applyNumberFormat="1" applyFont="1" applyFill="1" applyBorder="1" applyAlignment="1">
      <alignment vertical="top"/>
    </xf>
    <xf numFmtId="2" fontId="9" fillId="0" borderId="16" xfId="2" applyNumberFormat="1" applyFont="1" applyFill="1" applyBorder="1" applyAlignment="1">
      <alignment vertical="top"/>
    </xf>
    <xf numFmtId="0" fontId="9" fillId="0" borderId="2" xfId="2" applyFont="1" applyFill="1" applyBorder="1" applyAlignment="1">
      <alignment vertical="top"/>
    </xf>
    <xf numFmtId="2" fontId="9" fillId="0" borderId="11" xfId="2" applyNumberFormat="1" applyFont="1" applyFill="1" applyBorder="1" applyAlignment="1">
      <alignment horizontal="center" vertical="top"/>
    </xf>
    <xf numFmtId="0" fontId="9" fillId="0" borderId="11" xfId="2" applyFont="1" applyFill="1" applyBorder="1" applyAlignment="1">
      <alignment vertical="top"/>
    </xf>
    <xf numFmtId="0" fontId="17" fillId="0" borderId="3" xfId="3" applyFont="1" applyFill="1" applyBorder="1" applyAlignment="1">
      <alignment vertical="top" wrapText="1"/>
    </xf>
    <xf numFmtId="164" fontId="9" fillId="0" borderId="3" xfId="3" applyNumberFormat="1" applyFont="1" applyFill="1" applyBorder="1" applyAlignment="1">
      <alignment vertical="top"/>
    </xf>
    <xf numFmtId="0" fontId="11" fillId="0" borderId="11" xfId="3" applyFont="1" applyFill="1" applyBorder="1" applyAlignment="1">
      <alignment vertical="top" wrapText="1"/>
    </xf>
    <xf numFmtId="0" fontId="9" fillId="0" borderId="8" xfId="2" applyFont="1" applyFill="1" applyBorder="1" applyAlignment="1">
      <alignment horizontal="left" vertical="top"/>
    </xf>
    <xf numFmtId="4" fontId="9" fillId="0" borderId="2" xfId="2" applyNumberFormat="1" applyFont="1" applyFill="1" applyBorder="1" applyAlignment="1">
      <alignment vertical="top" wrapText="1"/>
    </xf>
    <xf numFmtId="4" fontId="9" fillId="0" borderId="2" xfId="2" applyNumberFormat="1" applyFont="1" applyFill="1" applyBorder="1" applyAlignment="1">
      <alignment vertical="top"/>
    </xf>
    <xf numFmtId="4" fontId="9" fillId="0" borderId="2" xfId="3" applyNumberFormat="1" applyFont="1" applyFill="1" applyBorder="1" applyAlignment="1">
      <alignment vertical="top"/>
    </xf>
    <xf numFmtId="0" fontId="15" fillId="0" borderId="11" xfId="3" applyFont="1" applyFill="1" applyBorder="1" applyAlignment="1">
      <alignment vertical="top" wrapText="1"/>
    </xf>
    <xf numFmtId="4" fontId="9" fillId="0" borderId="11" xfId="2" applyNumberFormat="1" applyFont="1" applyFill="1" applyBorder="1" applyAlignment="1">
      <alignment vertical="top" wrapText="1"/>
    </xf>
    <xf numFmtId="4" fontId="9" fillId="0" borderId="11" xfId="2" applyNumberFormat="1" applyFont="1" applyFill="1" applyBorder="1" applyAlignment="1">
      <alignment vertical="top"/>
    </xf>
    <xf numFmtId="4" fontId="9" fillId="0" borderId="11" xfId="3" applyNumberFormat="1" applyFont="1" applyFill="1" applyBorder="1" applyAlignment="1">
      <alignment vertical="top"/>
    </xf>
    <xf numFmtId="164" fontId="9" fillId="0" borderId="20" xfId="3" applyNumberFormat="1" applyFont="1" applyFill="1" applyBorder="1" applyAlignment="1">
      <alignment horizontal="center" vertical="top"/>
    </xf>
    <xf numFmtId="0" fontId="11" fillId="0" borderId="2" xfId="3" applyFont="1" applyFill="1" applyBorder="1" applyAlignment="1">
      <alignment vertical="top" wrapText="1"/>
    </xf>
    <xf numFmtId="0" fontId="11" fillId="0" borderId="2" xfId="2" applyFont="1" applyFill="1" applyBorder="1" applyAlignment="1">
      <alignment vertical="top" wrapText="1"/>
    </xf>
    <xf numFmtId="0" fontId="11" fillId="0" borderId="1" xfId="3" applyFont="1" applyFill="1" applyBorder="1" applyAlignment="1">
      <alignment horizontal="left" vertical="top"/>
    </xf>
    <xf numFmtId="0" fontId="11" fillId="0" borderId="8" xfId="2" applyFont="1" applyFill="1" applyBorder="1" applyAlignment="1">
      <alignment horizontal="left" vertical="top"/>
    </xf>
    <xf numFmtId="0" fontId="11" fillId="0" borderId="2" xfId="2" applyFont="1" applyFill="1" applyBorder="1" applyAlignment="1">
      <alignment vertical="top"/>
    </xf>
    <xf numFmtId="4" fontId="11" fillId="0" borderId="2" xfId="2" applyNumberFormat="1" applyFont="1" applyFill="1" applyBorder="1" applyAlignment="1">
      <alignment vertical="top" wrapText="1"/>
    </xf>
    <xf numFmtId="4" fontId="11" fillId="0" borderId="2" xfId="2" applyNumberFormat="1" applyFont="1" applyFill="1" applyBorder="1" applyAlignment="1">
      <alignment vertical="top"/>
    </xf>
    <xf numFmtId="4" fontId="11" fillId="0" borderId="5" xfId="2" applyNumberFormat="1" applyFont="1" applyFill="1" applyBorder="1" applyAlignment="1">
      <alignment vertical="top"/>
    </xf>
    <xf numFmtId="0" fontId="11" fillId="0" borderId="11" xfId="2" applyFont="1" applyFill="1" applyBorder="1" applyAlignment="1">
      <alignment vertical="top" wrapText="1"/>
    </xf>
    <xf numFmtId="0" fontId="11" fillId="0" borderId="11" xfId="2" applyFont="1" applyFill="1" applyBorder="1" applyAlignment="1">
      <alignment vertical="top"/>
    </xf>
    <xf numFmtId="4" fontId="11" fillId="0" borderId="11" xfId="2" applyNumberFormat="1" applyFont="1" applyFill="1" applyBorder="1" applyAlignment="1">
      <alignment vertical="top" wrapText="1"/>
    </xf>
    <xf numFmtId="4" fontId="11" fillId="0" borderId="11" xfId="2" applyNumberFormat="1" applyFont="1" applyFill="1" applyBorder="1" applyAlignment="1">
      <alignment vertical="top"/>
    </xf>
    <xf numFmtId="4" fontId="11" fillId="0" borderId="15" xfId="2" applyNumberFormat="1" applyFont="1" applyFill="1" applyBorder="1" applyAlignment="1">
      <alignment vertical="top"/>
    </xf>
    <xf numFmtId="164" fontId="11" fillId="0" borderId="15" xfId="2" applyNumberFormat="1" applyFont="1" applyFill="1" applyBorder="1" applyAlignment="1">
      <alignment vertical="top"/>
    </xf>
    <xf numFmtId="164" fontId="11" fillId="0" borderId="11" xfId="2" applyNumberFormat="1" applyFont="1" applyFill="1" applyBorder="1" applyAlignment="1">
      <alignment vertical="top"/>
    </xf>
    <xf numFmtId="0" fontId="11" fillId="0" borderId="3" xfId="2" applyFont="1" applyFill="1" applyBorder="1" applyAlignment="1">
      <alignment vertical="top" wrapText="1"/>
    </xf>
    <xf numFmtId="0" fontId="11" fillId="0" borderId="3" xfId="2" applyFont="1" applyFill="1" applyBorder="1" applyAlignment="1">
      <alignment vertical="top"/>
    </xf>
    <xf numFmtId="4" fontId="11" fillId="0" borderId="3" xfId="2" applyNumberFormat="1" applyFont="1" applyFill="1" applyBorder="1" applyAlignment="1">
      <alignment vertical="top"/>
    </xf>
    <xf numFmtId="4" fontId="11" fillId="0" borderId="16" xfId="2" applyNumberFormat="1" applyFont="1" applyFill="1" applyBorder="1" applyAlignment="1">
      <alignment vertical="top"/>
    </xf>
    <xf numFmtId="0" fontId="9" fillId="0" borderId="5" xfId="2" applyFont="1" applyFill="1" applyBorder="1" applyAlignment="1">
      <alignment vertical="top" wrapText="1"/>
    </xf>
    <xf numFmtId="4" fontId="9" fillId="0" borderId="12" xfId="2" applyNumberFormat="1" applyFont="1" applyFill="1" applyBorder="1" applyAlignment="1">
      <alignment vertical="top"/>
    </xf>
    <xf numFmtId="4" fontId="9" fillId="0" borderId="15" xfId="2" applyNumberFormat="1" applyFont="1" applyFill="1" applyBorder="1" applyAlignment="1">
      <alignment vertical="top"/>
    </xf>
    <xf numFmtId="164" fontId="11" fillId="0" borderId="15" xfId="2" applyNumberFormat="1" applyFont="1" applyFill="1" applyBorder="1" applyAlignment="1">
      <alignment horizontal="center" vertical="top"/>
    </xf>
    <xf numFmtId="164" fontId="11" fillId="0" borderId="11" xfId="2" applyNumberFormat="1" applyFont="1" applyFill="1" applyBorder="1" applyAlignment="1">
      <alignment horizontal="center" vertical="top"/>
    </xf>
    <xf numFmtId="0" fontId="9" fillId="0" borderId="15" xfId="2" applyFont="1" applyFill="1" applyBorder="1" applyAlignment="1">
      <alignment vertical="top" wrapText="1"/>
    </xf>
    <xf numFmtId="0" fontId="9" fillId="0" borderId="16" xfId="2" applyFont="1" applyFill="1" applyBorder="1" applyAlignment="1">
      <alignment vertical="top" wrapText="1"/>
    </xf>
    <xf numFmtId="0" fontId="9" fillId="0" borderId="3" xfId="2" applyFont="1" applyFill="1" applyBorder="1" applyAlignment="1">
      <alignment vertical="top"/>
    </xf>
    <xf numFmtId="4" fontId="9" fillId="0" borderId="13" xfId="2" applyNumberFormat="1" applyFont="1" applyFill="1" applyBorder="1" applyAlignment="1">
      <alignment vertical="top"/>
    </xf>
    <xf numFmtId="4" fontId="9" fillId="0" borderId="3" xfId="2" applyNumberFormat="1" applyFont="1" applyFill="1" applyBorder="1" applyAlignment="1">
      <alignment vertical="top"/>
    </xf>
    <xf numFmtId="4" fontId="9" fillId="0" borderId="16" xfId="2" applyNumberFormat="1" applyFont="1" applyFill="1" applyBorder="1" applyAlignment="1">
      <alignment vertical="top"/>
    </xf>
    <xf numFmtId="164" fontId="11" fillId="0" borderId="16" xfId="2" applyNumberFormat="1" applyFont="1" applyFill="1" applyBorder="1" applyAlignment="1">
      <alignment vertical="top"/>
    </xf>
    <xf numFmtId="164" fontId="11" fillId="0" borderId="3" xfId="2" applyNumberFormat="1" applyFont="1" applyFill="1" applyBorder="1" applyAlignment="1">
      <alignment vertical="top"/>
    </xf>
    <xf numFmtId="0" fontId="9" fillId="0" borderId="3" xfId="2" applyFont="1" applyFill="1" applyBorder="1" applyAlignment="1">
      <alignment horizontal="left" vertical="top" wrapText="1"/>
    </xf>
    <xf numFmtId="0" fontId="9" fillId="0" borderId="3" xfId="3" applyFont="1" applyFill="1" applyBorder="1" applyAlignment="1">
      <alignment horizontal="left" vertical="top"/>
    </xf>
    <xf numFmtId="0" fontId="9" fillId="0" borderId="3" xfId="2" applyFont="1" applyFill="1" applyBorder="1" applyAlignment="1">
      <alignment horizontal="left" vertical="top"/>
    </xf>
    <xf numFmtId="0" fontId="15" fillId="0" borderId="3" xfId="3" applyFont="1" applyFill="1" applyBorder="1" applyAlignment="1">
      <alignment vertical="top" wrapText="1"/>
    </xf>
    <xf numFmtId="0" fontId="9" fillId="0" borderId="13" xfId="2" applyFont="1" applyFill="1" applyBorder="1" applyAlignment="1">
      <alignment vertical="top" wrapText="1"/>
    </xf>
    <xf numFmtId="4" fontId="9" fillId="0" borderId="3" xfId="2" applyNumberFormat="1" applyFont="1" applyFill="1" applyBorder="1" applyAlignment="1">
      <alignment vertical="top" wrapText="1"/>
    </xf>
    <xf numFmtId="0" fontId="3" fillId="0" borderId="0" xfId="0" applyFont="1" applyAlignment="1">
      <alignment horizontal="left" vertical="top" wrapText="1"/>
    </xf>
    <xf numFmtId="0" fontId="9" fillId="0" borderId="2" xfId="0" applyFont="1" applyBorder="1" applyAlignment="1">
      <alignment vertical="top" wrapText="1"/>
    </xf>
    <xf numFmtId="0" fontId="3" fillId="0" borderId="2" xfId="0" applyFont="1" applyBorder="1" applyAlignment="1">
      <alignment vertical="top" wrapText="1"/>
    </xf>
    <xf numFmtId="0" fontId="9" fillId="0" borderId="11" xfId="0" applyFont="1" applyBorder="1" applyAlignment="1">
      <alignment vertical="top" wrapText="1"/>
    </xf>
    <xf numFmtId="0" fontId="3" fillId="0" borderId="11" xfId="0" applyFont="1" applyBorder="1" applyAlignment="1">
      <alignment vertical="top" wrapText="1"/>
    </xf>
    <xf numFmtId="0" fontId="3" fillId="0" borderId="1" xfId="0" applyFont="1" applyBorder="1" applyAlignment="1">
      <alignment horizontal="left" vertical="top" wrapText="1"/>
    </xf>
    <xf numFmtId="0" fontId="9" fillId="0" borderId="1" xfId="0" applyFont="1" applyBorder="1" applyAlignment="1">
      <alignment horizontal="left" vertical="top" wrapText="1"/>
    </xf>
    <xf numFmtId="2" fontId="3" fillId="0" borderId="11" xfId="0" applyNumberFormat="1" applyFont="1" applyBorder="1" applyAlignment="1">
      <alignment vertical="top" wrapText="1"/>
    </xf>
    <xf numFmtId="2" fontId="9" fillId="0" borderId="14" xfId="3" applyNumberFormat="1" applyFont="1" applyFill="1" applyBorder="1" applyAlignment="1">
      <alignment vertical="top"/>
    </xf>
    <xf numFmtId="2" fontId="9" fillId="0" borderId="20" xfId="3" applyNumberFormat="1" applyFont="1" applyFill="1" applyBorder="1" applyAlignment="1">
      <alignment vertical="top"/>
    </xf>
    <xf numFmtId="2" fontId="9" fillId="0" borderId="7" xfId="3" applyNumberFormat="1" applyFont="1" applyFill="1" applyAlignment="1">
      <alignment vertical="top"/>
    </xf>
    <xf numFmtId="2" fontId="3" fillId="0" borderId="2" xfId="0" applyNumberFormat="1" applyFont="1" applyBorder="1" applyAlignment="1">
      <alignment vertical="top" wrapText="1"/>
    </xf>
    <xf numFmtId="49" fontId="0" fillId="0" borderId="2" xfId="0" applyNumberFormat="1" applyBorder="1" applyAlignment="1">
      <alignment vertical="top" wrapText="1"/>
    </xf>
    <xf numFmtId="49" fontId="3" fillId="0" borderId="2" xfId="0" applyNumberFormat="1" applyFont="1" applyBorder="1" applyAlignment="1">
      <alignment vertical="top" wrapText="1"/>
    </xf>
    <xf numFmtId="14" fontId="3" fillId="0" borderId="2" xfId="0" applyNumberFormat="1" applyFont="1" applyBorder="1" applyAlignment="1">
      <alignment vertical="top" wrapText="1"/>
    </xf>
    <xf numFmtId="0" fontId="15" fillId="0" borderId="11" xfId="0" applyFont="1" applyBorder="1" applyAlignment="1">
      <alignment vertical="top" wrapText="1"/>
    </xf>
    <xf numFmtId="0" fontId="3" fillId="0" borderId="3" xfId="0" applyFont="1" applyBorder="1" applyAlignment="1">
      <alignment vertical="top" wrapText="1"/>
    </xf>
    <xf numFmtId="0" fontId="9" fillId="0" borderId="3" xfId="0" applyFont="1" applyBorder="1" applyAlignment="1">
      <alignment vertical="top" wrapText="1"/>
    </xf>
    <xf numFmtId="2" fontId="3" fillId="0" borderId="3" xfId="0" applyNumberFormat="1" applyFont="1" applyBorder="1" applyAlignment="1">
      <alignment vertical="top" wrapText="1"/>
    </xf>
    <xf numFmtId="49" fontId="3" fillId="0" borderId="11" xfId="0" applyNumberFormat="1" applyFont="1" applyBorder="1" applyAlignment="1">
      <alignment vertical="top" wrapText="1"/>
    </xf>
    <xf numFmtId="49" fontId="3" fillId="0" borderId="3" xfId="0" applyNumberFormat="1" applyFont="1" applyBorder="1" applyAlignment="1">
      <alignment vertical="top" wrapText="1"/>
    </xf>
    <xf numFmtId="0" fontId="5" fillId="0" borderId="0" xfId="0" applyFont="1" applyAlignment="1">
      <alignment horizontal="left" vertical="top" wrapText="1"/>
    </xf>
    <xf numFmtId="2" fontId="9" fillId="0" borderId="2" xfId="0" applyNumberFormat="1" applyFont="1" applyBorder="1" applyAlignment="1">
      <alignment vertical="top" wrapText="1"/>
    </xf>
    <xf numFmtId="49" fontId="9" fillId="0" borderId="2" xfId="0" applyNumberFormat="1" applyFont="1" applyBorder="1" applyAlignment="1">
      <alignment vertical="top" wrapText="1"/>
    </xf>
    <xf numFmtId="2" fontId="9" fillId="0" borderId="21" xfId="3" applyNumberFormat="1" applyFont="1" applyFill="1" applyBorder="1" applyAlignment="1">
      <alignment vertical="top"/>
    </xf>
    <xf numFmtId="0" fontId="5" fillId="0" borderId="11" xfId="0" applyFont="1" applyBorder="1" applyAlignment="1">
      <alignment vertical="top" wrapText="1"/>
    </xf>
    <xf numFmtId="2" fontId="9" fillId="0" borderId="11" xfId="0" applyNumberFormat="1" applyFont="1" applyBorder="1" applyAlignment="1">
      <alignment vertical="top" wrapText="1"/>
    </xf>
    <xf numFmtId="49" fontId="9" fillId="0" borderId="11" xfId="0" applyNumberFormat="1" applyFont="1" applyBorder="1" applyAlignment="1">
      <alignment vertical="top" wrapText="1"/>
    </xf>
    <xf numFmtId="2" fontId="9" fillId="0" borderId="3" xfId="0" applyNumberFormat="1" applyFont="1" applyBorder="1" applyAlignment="1">
      <alignment vertical="top" wrapText="1"/>
    </xf>
    <xf numFmtId="49" fontId="9" fillId="0" borderId="3" xfId="0" applyNumberFormat="1" applyFont="1" applyBorder="1" applyAlignment="1">
      <alignment vertical="top" wrapText="1"/>
    </xf>
    <xf numFmtId="0" fontId="5" fillId="0" borderId="3" xfId="0" applyFont="1" applyBorder="1" applyAlignment="1">
      <alignment vertical="top" wrapText="1"/>
    </xf>
    <xf numFmtId="2" fontId="9" fillId="0" borderId="22" xfId="3" applyNumberFormat="1" applyFont="1" applyFill="1" applyBorder="1" applyAlignment="1">
      <alignment vertical="top"/>
    </xf>
    <xf numFmtId="2" fontId="9" fillId="0" borderId="19" xfId="3" applyNumberFormat="1" applyFont="1" applyFill="1" applyBorder="1" applyAlignment="1">
      <alignment vertical="top"/>
    </xf>
    <xf numFmtId="0" fontId="11" fillId="0" borderId="0" xfId="0" applyFont="1" applyAlignment="1">
      <alignment horizontal="left" vertical="top" wrapText="1"/>
    </xf>
    <xf numFmtId="0" fontId="11" fillId="0" borderId="0" xfId="0" applyFont="1" applyAlignment="1">
      <alignment vertical="top" wrapText="1"/>
    </xf>
    <xf numFmtId="0" fontId="11" fillId="0" borderId="12" xfId="0" applyFont="1" applyBorder="1" applyAlignment="1">
      <alignment vertical="top" wrapText="1"/>
    </xf>
    <xf numFmtId="0" fontId="11" fillId="0" borderId="11" xfId="0" applyFont="1" applyBorder="1" applyAlignment="1">
      <alignment vertical="top" wrapText="1"/>
    </xf>
    <xf numFmtId="2" fontId="11" fillId="0" borderId="0" xfId="0" applyNumberFormat="1" applyFont="1" applyAlignment="1">
      <alignment horizontal="left" vertical="top" wrapText="1"/>
    </xf>
    <xf numFmtId="0" fontId="11" fillId="0" borderId="3" xfId="0" applyFont="1" applyBorder="1" applyAlignment="1">
      <alignment vertical="top" wrapText="1"/>
    </xf>
    <xf numFmtId="0" fontId="11" fillId="0" borderId="15" xfId="0" applyFont="1" applyBorder="1" applyAlignment="1">
      <alignment vertical="top" wrapText="1"/>
    </xf>
    <xf numFmtId="0" fontId="11" fillId="0" borderId="11" xfId="0" applyFont="1" applyBorder="1" applyAlignment="1">
      <alignment horizontal="left" vertical="top" wrapText="1"/>
    </xf>
    <xf numFmtId="0" fontId="15" fillId="0" borderId="3" xfId="0" applyFont="1" applyBorder="1" applyAlignment="1">
      <alignment vertical="top" wrapText="1"/>
    </xf>
    <xf numFmtId="0" fontId="11" fillId="0" borderId="17" xfId="0" applyFont="1" applyBorder="1" applyAlignment="1">
      <alignment vertical="top" wrapText="1"/>
    </xf>
    <xf numFmtId="0" fontId="11" fillId="0" borderId="13" xfId="0" applyFont="1" applyBorder="1" applyAlignment="1">
      <alignment vertical="top" wrapText="1"/>
    </xf>
    <xf numFmtId="2" fontId="9" fillId="0" borderId="3" xfId="2" applyNumberFormat="1" applyFont="1" applyFill="1" applyBorder="1" applyAlignment="1">
      <alignment horizontal="center" vertical="top"/>
    </xf>
    <xf numFmtId="0" fontId="11" fillId="0" borderId="2" xfId="0" applyFont="1" applyBorder="1" applyAlignment="1">
      <alignment vertical="top" wrapText="1"/>
    </xf>
    <xf numFmtId="4" fontId="9" fillId="0" borderId="21" xfId="3" applyNumberFormat="1" applyFont="1" applyFill="1" applyBorder="1" applyAlignment="1">
      <alignment vertical="top"/>
    </xf>
    <xf numFmtId="4" fontId="9" fillId="0" borderId="2" xfId="0" applyNumberFormat="1" applyFont="1" applyBorder="1" applyAlignment="1">
      <alignment vertical="top" wrapText="1"/>
    </xf>
    <xf numFmtId="4" fontId="9" fillId="0" borderId="7" xfId="3" applyNumberFormat="1" applyFont="1" applyFill="1" applyAlignment="1">
      <alignment vertical="top"/>
    </xf>
    <xf numFmtId="164" fontId="9" fillId="0" borderId="18" xfId="3" quotePrefix="1" applyNumberFormat="1" applyFont="1" applyFill="1" applyBorder="1" applyAlignment="1">
      <alignment horizontal="center" vertical="top"/>
    </xf>
    <xf numFmtId="164" fontId="9" fillId="0" borderId="19" xfId="3" quotePrefix="1" applyNumberFormat="1" applyFont="1" applyFill="1" applyBorder="1" applyAlignment="1">
      <alignment horizontal="center" vertical="top"/>
    </xf>
    <xf numFmtId="4" fontId="9" fillId="0" borderId="11" xfId="0" applyNumberFormat="1" applyFont="1" applyBorder="1" applyAlignment="1">
      <alignment vertical="top" wrapText="1"/>
    </xf>
    <xf numFmtId="164" fontId="9" fillId="0" borderId="23" xfId="3" applyNumberFormat="1" applyFont="1" applyFill="1" applyBorder="1" applyAlignment="1">
      <alignment horizontal="center" vertical="top"/>
    </xf>
    <xf numFmtId="4" fontId="11" fillId="0" borderId="0" xfId="0" applyNumberFormat="1" applyFont="1" applyAlignment="1">
      <alignment horizontal="left" vertical="top" wrapText="1"/>
    </xf>
    <xf numFmtId="164" fontId="9" fillId="0" borderId="24" xfId="3" applyNumberFormat="1" applyFont="1" applyFill="1" applyBorder="1" applyAlignment="1">
      <alignment horizontal="center" vertical="top"/>
    </xf>
    <xf numFmtId="164" fontId="9" fillId="0" borderId="25" xfId="3" applyNumberFormat="1" applyFont="1" applyFill="1" applyBorder="1" applyAlignment="1">
      <alignment horizontal="center" vertical="top"/>
    </xf>
    <xf numFmtId="0" fontId="14" fillId="0" borderId="0" xfId="0" applyFont="1" applyAlignment="1">
      <alignment horizontal="left" vertical="top" wrapText="1"/>
    </xf>
    <xf numFmtId="0" fontId="11" fillId="0" borderId="1" xfId="0" applyFont="1" applyBorder="1" applyAlignment="1">
      <alignment horizontal="left" vertical="top" wrapText="1"/>
    </xf>
    <xf numFmtId="4" fontId="11" fillId="0" borderId="2" xfId="0" applyNumberFormat="1" applyFont="1" applyBorder="1" applyAlignment="1">
      <alignment vertical="top" wrapText="1"/>
    </xf>
    <xf numFmtId="4" fontId="14" fillId="0" borderId="2" xfId="0" applyNumberFormat="1" applyFont="1" applyBorder="1" applyAlignment="1">
      <alignment vertical="top" wrapText="1"/>
    </xf>
    <xf numFmtId="164" fontId="11" fillId="0" borderId="15" xfId="2" quotePrefix="1" applyNumberFormat="1" applyFont="1" applyFill="1" applyBorder="1" applyAlignment="1">
      <alignment horizontal="center" vertical="top"/>
    </xf>
    <xf numFmtId="164" fontId="11" fillId="0" borderId="14" xfId="3" quotePrefix="1" applyNumberFormat="1" applyFont="1" applyFill="1" applyBorder="1" applyAlignment="1">
      <alignment horizontal="center" vertical="top"/>
    </xf>
    <xf numFmtId="14" fontId="11" fillId="0" borderId="14" xfId="3" applyNumberFormat="1" applyFont="1" applyFill="1" applyBorder="1" applyAlignment="1">
      <alignment vertical="top" wrapText="1"/>
    </xf>
    <xf numFmtId="4" fontId="11" fillId="0" borderId="11" xfId="0" applyNumberFormat="1" applyFont="1" applyBorder="1" applyAlignment="1">
      <alignment vertical="top" wrapText="1"/>
    </xf>
    <xf numFmtId="4" fontId="14" fillId="0" borderId="11" xfId="0" applyNumberFormat="1" applyFont="1" applyBorder="1" applyAlignment="1">
      <alignment vertical="top" wrapText="1"/>
    </xf>
    <xf numFmtId="0" fontId="14" fillId="0" borderId="12" xfId="0" applyFont="1" applyBorder="1" applyAlignment="1">
      <alignment vertical="top" wrapText="1"/>
    </xf>
    <xf numFmtId="4" fontId="14" fillId="0" borderId="0" xfId="0" applyNumberFormat="1" applyFont="1" applyAlignment="1">
      <alignment horizontal="left" vertical="top" wrapText="1"/>
    </xf>
    <xf numFmtId="4" fontId="11" fillId="0" borderId="3" xfId="0" applyNumberFormat="1" applyFont="1" applyBorder="1" applyAlignment="1">
      <alignment vertical="top" wrapText="1"/>
    </xf>
    <xf numFmtId="4" fontId="14" fillId="0" borderId="3" xfId="0" applyNumberFormat="1" applyFont="1" applyBorder="1" applyAlignment="1">
      <alignment vertical="top" wrapText="1"/>
    </xf>
    <xf numFmtId="0" fontId="0" fillId="0" borderId="2" xfId="0" applyBorder="1" applyAlignment="1">
      <alignment horizontal="left" vertical="top" wrapText="1"/>
    </xf>
    <xf numFmtId="0" fontId="11" fillId="0" borderId="4" xfId="0" applyFont="1" applyBorder="1" applyAlignment="1">
      <alignment vertical="top" wrapText="1"/>
    </xf>
    <xf numFmtId="0" fontId="0" fillId="0" borderId="11" xfId="0" applyBorder="1" applyAlignment="1">
      <alignment horizontal="left" vertical="top"/>
    </xf>
    <xf numFmtId="0" fontId="13" fillId="0" borderId="8" xfId="0" applyFont="1" applyBorder="1" applyAlignment="1">
      <alignment horizontal="left" vertical="top"/>
    </xf>
    <xf numFmtId="0" fontId="0" fillId="0" borderId="12" xfId="0" applyBorder="1" applyAlignment="1">
      <alignment horizontal="left" vertical="top"/>
    </xf>
    <xf numFmtId="0" fontId="1" fillId="0" borderId="3" xfId="0" applyFont="1" applyBorder="1"/>
    <xf numFmtId="4" fontId="9" fillId="0" borderId="3" xfId="0" applyNumberFormat="1" applyFont="1" applyBorder="1" applyAlignment="1">
      <alignment vertical="top" wrapText="1"/>
    </xf>
    <xf numFmtId="0" fontId="1" fillId="0" borderId="13" xfId="0" applyFont="1" applyBorder="1"/>
    <xf numFmtId="0" fontId="9" fillId="0" borderId="3" xfId="0" applyFont="1" applyBorder="1" applyAlignment="1">
      <alignment horizontal="left" vertical="top" wrapText="1"/>
    </xf>
    <xf numFmtId="4" fontId="9" fillId="0" borderId="7" xfId="3" applyNumberFormat="1" applyFont="1" applyFill="1" applyAlignment="1">
      <alignment vertical="top" wrapText="1"/>
    </xf>
    <xf numFmtId="164" fontId="9" fillId="0" borderId="2" xfId="0" applyNumberFormat="1" applyFont="1" applyBorder="1" applyAlignment="1">
      <alignment horizontal="center" vertical="top"/>
    </xf>
    <xf numFmtId="164" fontId="9" fillId="0" borderId="14" xfId="3" quotePrefix="1" applyNumberFormat="1" applyFont="1" applyFill="1" applyBorder="1" applyAlignment="1">
      <alignment horizontal="center" vertical="top"/>
    </xf>
    <xf numFmtId="164" fontId="9" fillId="0" borderId="0" xfId="0" applyNumberFormat="1" applyFont="1" applyAlignment="1">
      <alignment horizontal="center" vertical="top"/>
    </xf>
    <xf numFmtId="164" fontId="9" fillId="0" borderId="11" xfId="0" applyNumberFormat="1" applyFont="1" applyBorder="1" applyAlignment="1">
      <alignment horizontal="center" vertical="top"/>
    </xf>
    <xf numFmtId="0" fontId="11" fillId="0" borderId="16" xfId="0" applyFont="1" applyBorder="1" applyAlignment="1">
      <alignment vertical="top" wrapText="1"/>
    </xf>
    <xf numFmtId="164" fontId="9" fillId="0" borderId="17" xfId="0" applyNumberFormat="1" applyFont="1" applyBorder="1" applyAlignment="1">
      <alignment horizontal="center" vertical="top"/>
    </xf>
    <xf numFmtId="164" fontId="9" fillId="0" borderId="3" xfId="0" applyNumberFormat="1" applyFont="1" applyBorder="1" applyAlignment="1">
      <alignment horizontal="center" vertical="top"/>
    </xf>
    <xf numFmtId="14" fontId="9" fillId="0" borderId="11" xfId="0" applyNumberFormat="1" applyFont="1" applyBorder="1" applyAlignment="1">
      <alignment vertical="top" wrapText="1"/>
    </xf>
    <xf numFmtId="14" fontId="11" fillId="0" borderId="2" xfId="0" applyNumberFormat="1" applyFont="1" applyBorder="1" applyAlignment="1">
      <alignment vertical="top" wrapText="1"/>
    </xf>
    <xf numFmtId="4" fontId="9" fillId="0" borderId="14" xfId="3" applyNumberFormat="1" applyFont="1" applyFill="1" applyBorder="1" applyAlignment="1">
      <alignment vertical="top" wrapText="1"/>
    </xf>
    <xf numFmtId="4" fontId="9" fillId="0" borderId="20" xfId="3" applyNumberFormat="1" applyFont="1" applyFill="1" applyBorder="1" applyAlignment="1">
      <alignment vertical="top" wrapText="1"/>
    </xf>
    <xf numFmtId="0" fontId="0" fillId="0" borderId="1" xfId="0" applyBorder="1" applyAlignment="1">
      <alignment horizontal="left" vertical="top" wrapText="1"/>
    </xf>
    <xf numFmtId="2" fontId="0" fillId="0" borderId="1" xfId="3" applyNumberFormat="1" applyFont="1" applyFill="1" applyBorder="1" applyAlignment="1">
      <alignment horizontal="left" vertical="top"/>
    </xf>
    <xf numFmtId="4" fontId="9" fillId="0" borderId="1" xfId="3" applyNumberFormat="1" applyFont="1" applyFill="1" applyBorder="1" applyAlignment="1">
      <alignment vertical="top"/>
    </xf>
    <xf numFmtId="0" fontId="18" fillId="5" borderId="8" xfId="2" applyFont="1" applyFill="1" applyBorder="1" applyAlignment="1">
      <alignment horizontal="left" vertical="top"/>
    </xf>
    <xf numFmtId="0" fontId="7" fillId="0" borderId="0" xfId="0" applyFont="1" applyAlignment="1">
      <alignment horizontal="center"/>
    </xf>
    <xf numFmtId="0" fontId="6" fillId="4"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6" fillId="4" borderId="1" xfId="0" applyFont="1" applyFill="1" applyBorder="1" applyAlignment="1">
      <alignment horizontal="center" vertical="center"/>
    </xf>
    <xf numFmtId="0" fontId="2" fillId="4" borderId="2"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2" fillId="4" borderId="1" xfId="0" applyFont="1" applyFill="1" applyBorder="1" applyAlignment="1">
      <alignment horizontal="center" vertical="center"/>
    </xf>
    <xf numFmtId="0" fontId="2" fillId="4" borderId="8" xfId="0" applyFont="1" applyFill="1" applyBorder="1" applyAlignment="1">
      <alignment horizontal="center" vertical="center" wrapText="1"/>
    </xf>
    <xf numFmtId="0" fontId="2" fillId="4" borderId="9" xfId="0" applyFont="1" applyFill="1" applyBorder="1" applyAlignment="1">
      <alignment horizontal="center" vertical="center" wrapText="1"/>
    </xf>
    <xf numFmtId="0" fontId="2" fillId="4" borderId="10" xfId="0" applyFont="1" applyFill="1" applyBorder="1" applyAlignment="1">
      <alignment horizontal="center" vertical="center" wrapText="1"/>
    </xf>
  </cellXfs>
  <cellStyles count="4">
    <cellStyle name="Currency" xfId="1" builtinId="4"/>
    <cellStyle name="Good" xfId="2" builtinId="26"/>
    <cellStyle name="Normal" xfId="0" builtinId="0"/>
    <cellStyle name="Note" xfId="3" builtin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AM80"/>
  <sheetViews>
    <sheetView tabSelected="1" zoomScale="80" zoomScaleNormal="80" workbookViewId="0">
      <pane xSplit="6" ySplit="6" topLeftCell="G62" activePane="bottomRight" state="frozen"/>
      <selection pane="topRight" activeCell="G1" sqref="G1"/>
      <selection pane="bottomLeft" activeCell="A7" sqref="A7"/>
      <selection pane="bottomRight" activeCell="C63" sqref="C63"/>
    </sheetView>
  </sheetViews>
  <sheetFormatPr defaultColWidth="9.44140625" defaultRowHeight="13.2" x14ac:dyDescent="0.25"/>
  <cols>
    <col min="1" max="1" width="5" style="1" customWidth="1"/>
    <col min="2" max="2" width="21" style="1" customWidth="1"/>
    <col min="3" max="3" width="22.44140625" style="1" customWidth="1"/>
    <col min="4" max="4" width="13.5546875" style="1" customWidth="1"/>
    <col min="5" max="5" width="23.44140625" style="1" customWidth="1"/>
    <col min="6" max="6" width="30.5546875" style="1" customWidth="1"/>
    <col min="7" max="7" width="50.44140625" style="1" customWidth="1"/>
    <col min="8" max="8" width="14.5546875" style="1" customWidth="1"/>
    <col min="9" max="9" width="13.5546875" style="1" customWidth="1"/>
    <col min="10" max="10" width="26.5546875" style="1" customWidth="1"/>
    <col min="11" max="14" width="10.5546875" style="1" customWidth="1"/>
    <col min="15" max="16" width="15.5546875" style="1" customWidth="1"/>
    <col min="17" max="17" width="18.5546875" style="1" customWidth="1"/>
    <col min="18" max="18" width="15.5546875" style="1" customWidth="1"/>
    <col min="19" max="21" width="14" style="1" customWidth="1"/>
    <col min="22" max="22" width="12.44140625" style="1" customWidth="1"/>
    <col min="23" max="23" width="11.44140625" style="1" customWidth="1"/>
    <col min="24" max="24" width="10" style="1" customWidth="1"/>
    <col min="25" max="25" width="11.5546875" style="1" customWidth="1"/>
    <col min="26" max="27" width="12.44140625" style="1" customWidth="1"/>
    <col min="28" max="29" width="11.44140625" style="1" customWidth="1"/>
    <col min="30" max="30" width="12.44140625" style="1" customWidth="1"/>
    <col min="31" max="31" width="13" style="1" customWidth="1"/>
    <col min="32" max="33" width="11.44140625" style="1" customWidth="1"/>
    <col min="34" max="34" width="24.44140625" style="1" customWidth="1"/>
    <col min="35" max="35" width="19.44140625" style="1" customWidth="1"/>
    <col min="36" max="36" width="18.44140625" style="1" customWidth="1"/>
    <col min="37" max="16384" width="9.44140625" style="1"/>
  </cols>
  <sheetData>
    <row r="1" spans="2:36" customFormat="1" ht="14.4" x14ac:dyDescent="0.3">
      <c r="N1" s="2"/>
    </row>
    <row r="2" spans="2:36" customFormat="1" ht="15.6" x14ac:dyDescent="0.3">
      <c r="B2" s="181" t="s">
        <v>32</v>
      </c>
      <c r="C2" s="181"/>
      <c r="D2" s="181"/>
      <c r="E2" s="181"/>
      <c r="F2" s="181"/>
      <c r="G2" s="181"/>
      <c r="H2" s="181"/>
      <c r="I2" s="181"/>
      <c r="J2" s="181"/>
      <c r="K2" s="181"/>
      <c r="L2" s="181"/>
      <c r="M2" s="181"/>
      <c r="N2" s="181"/>
      <c r="O2" s="181"/>
      <c r="P2" s="181"/>
      <c r="Q2" s="181"/>
      <c r="R2" s="181"/>
      <c r="S2" s="181"/>
      <c r="T2" s="181"/>
      <c r="U2" s="181"/>
      <c r="V2" s="181"/>
      <c r="W2" s="181"/>
      <c r="X2" s="181"/>
      <c r="Y2" s="181"/>
      <c r="Z2" s="181"/>
      <c r="AA2" s="181"/>
      <c r="AB2" s="181"/>
      <c r="AC2" s="181"/>
      <c r="AD2" s="181"/>
      <c r="AE2" s="181"/>
      <c r="AF2" s="181"/>
      <c r="AG2" s="181"/>
      <c r="AH2" s="181"/>
      <c r="AI2" s="181"/>
    </row>
    <row r="3" spans="2:36" customFormat="1" ht="14.4" x14ac:dyDescent="0.3">
      <c r="N3" s="2"/>
    </row>
    <row r="4" spans="2:36" customFormat="1" ht="51.75" customHeight="1" x14ac:dyDescent="0.3">
      <c r="B4" s="182" t="s">
        <v>0</v>
      </c>
      <c r="C4" s="182" t="s">
        <v>1</v>
      </c>
      <c r="D4" s="182" t="s">
        <v>15</v>
      </c>
      <c r="E4" s="182" t="s">
        <v>33</v>
      </c>
      <c r="F4" s="182" t="s">
        <v>16</v>
      </c>
      <c r="G4" s="182" t="s">
        <v>2</v>
      </c>
      <c r="H4" s="182" t="s">
        <v>3</v>
      </c>
      <c r="I4" s="182" t="s">
        <v>34</v>
      </c>
      <c r="J4" s="184" t="s">
        <v>4</v>
      </c>
      <c r="K4" s="184"/>
      <c r="L4" s="184"/>
      <c r="M4" s="184"/>
      <c r="N4" s="185" t="s">
        <v>23</v>
      </c>
      <c r="O4" s="187" t="s">
        <v>35</v>
      </c>
      <c r="P4" s="183" t="s">
        <v>22</v>
      </c>
      <c r="Q4" s="183" t="s">
        <v>17</v>
      </c>
      <c r="R4" s="183" t="s">
        <v>21</v>
      </c>
      <c r="S4" s="183" t="s">
        <v>18</v>
      </c>
      <c r="T4" s="183" t="s">
        <v>24</v>
      </c>
      <c r="U4" s="183" t="s">
        <v>25</v>
      </c>
      <c r="V4" s="188" t="s">
        <v>26</v>
      </c>
      <c r="W4" s="188"/>
      <c r="X4" s="188"/>
      <c r="Y4" s="188"/>
      <c r="Z4" s="188"/>
      <c r="AA4" s="188"/>
      <c r="AB4" s="183" t="s">
        <v>30</v>
      </c>
      <c r="AC4" s="185" t="s">
        <v>31</v>
      </c>
      <c r="AD4" s="189" t="s">
        <v>36</v>
      </c>
      <c r="AE4" s="190"/>
      <c r="AF4" s="191"/>
      <c r="AG4" s="185" t="s">
        <v>14</v>
      </c>
      <c r="AH4" s="187" t="s">
        <v>20</v>
      </c>
      <c r="AI4" s="187" t="s">
        <v>37</v>
      </c>
      <c r="AJ4" s="183" t="s">
        <v>19</v>
      </c>
    </row>
    <row r="5" spans="2:36" customFormat="1" ht="48" customHeight="1" x14ac:dyDescent="0.3">
      <c r="B5" s="182"/>
      <c r="C5" s="182"/>
      <c r="D5" s="182"/>
      <c r="E5" s="182"/>
      <c r="F5" s="182"/>
      <c r="G5" s="182"/>
      <c r="H5" s="182"/>
      <c r="I5" s="182"/>
      <c r="J5" s="3" t="s">
        <v>5</v>
      </c>
      <c r="K5" s="3" t="s">
        <v>6</v>
      </c>
      <c r="L5" s="3" t="s">
        <v>7</v>
      </c>
      <c r="M5" s="3" t="s">
        <v>8</v>
      </c>
      <c r="N5" s="186"/>
      <c r="O5" s="187"/>
      <c r="P5" s="183"/>
      <c r="Q5" s="183"/>
      <c r="R5" s="183"/>
      <c r="S5" s="183"/>
      <c r="T5" s="183"/>
      <c r="U5" s="183"/>
      <c r="V5" s="5" t="s">
        <v>38</v>
      </c>
      <c r="W5" s="5" t="s">
        <v>28</v>
      </c>
      <c r="X5" s="5" t="s">
        <v>9</v>
      </c>
      <c r="Y5" s="5" t="s">
        <v>29</v>
      </c>
      <c r="Z5" s="5" t="s">
        <v>27</v>
      </c>
      <c r="AA5" s="5" t="s">
        <v>12</v>
      </c>
      <c r="AB5" s="183"/>
      <c r="AC5" s="186"/>
      <c r="AD5" s="5" t="s">
        <v>10</v>
      </c>
      <c r="AE5" s="5" t="s">
        <v>11</v>
      </c>
      <c r="AF5" s="5" t="s">
        <v>13</v>
      </c>
      <c r="AG5" s="186"/>
      <c r="AH5" s="187"/>
      <c r="AI5" s="187"/>
      <c r="AJ5" s="183"/>
    </row>
    <row r="6" spans="2:36" customFormat="1" ht="14.4" x14ac:dyDescent="0.3">
      <c r="B6" s="6">
        <v>1</v>
      </c>
      <c r="C6" s="6">
        <v>2</v>
      </c>
      <c r="D6" s="6">
        <v>3</v>
      </c>
      <c r="E6" s="6">
        <v>4</v>
      </c>
      <c r="F6" s="6">
        <v>5</v>
      </c>
      <c r="G6" s="6">
        <v>6</v>
      </c>
      <c r="H6" s="6">
        <v>7</v>
      </c>
      <c r="I6" s="6">
        <v>8</v>
      </c>
      <c r="J6" s="6">
        <v>9</v>
      </c>
      <c r="K6" s="6">
        <v>10</v>
      </c>
      <c r="L6" s="6">
        <v>11</v>
      </c>
      <c r="M6" s="6">
        <v>12</v>
      </c>
      <c r="N6" s="4">
        <v>13</v>
      </c>
      <c r="O6" s="6">
        <v>14</v>
      </c>
      <c r="P6" s="6">
        <v>15</v>
      </c>
      <c r="Q6" s="6">
        <v>16</v>
      </c>
      <c r="R6" s="6">
        <v>17</v>
      </c>
      <c r="S6" s="6">
        <v>18</v>
      </c>
      <c r="T6" s="6">
        <v>19</v>
      </c>
      <c r="U6" s="6">
        <v>20</v>
      </c>
      <c r="V6" s="6">
        <v>21</v>
      </c>
      <c r="W6" s="6">
        <v>22</v>
      </c>
      <c r="X6" s="6">
        <v>23</v>
      </c>
      <c r="Y6" s="6">
        <v>24</v>
      </c>
      <c r="Z6" s="6">
        <v>25</v>
      </c>
      <c r="AA6" s="6">
        <v>26</v>
      </c>
      <c r="AB6" s="6">
        <v>27</v>
      </c>
      <c r="AC6" s="6">
        <v>28</v>
      </c>
      <c r="AD6" s="6">
        <v>29</v>
      </c>
      <c r="AE6" s="6">
        <v>30</v>
      </c>
      <c r="AF6" s="6">
        <v>31</v>
      </c>
      <c r="AG6" s="6">
        <v>32</v>
      </c>
      <c r="AH6" s="6">
        <v>33</v>
      </c>
      <c r="AI6" s="6">
        <v>34</v>
      </c>
      <c r="AJ6" s="6">
        <v>35</v>
      </c>
    </row>
    <row r="7" spans="2:36" s="87" customFormat="1" ht="72" x14ac:dyDescent="0.3">
      <c r="B7" s="88" t="s">
        <v>39</v>
      </c>
      <c r="C7" s="88" t="s">
        <v>40</v>
      </c>
      <c r="D7" s="89" t="s">
        <v>107</v>
      </c>
      <c r="E7" s="89" t="s">
        <v>41</v>
      </c>
      <c r="F7" s="89" t="s">
        <v>108</v>
      </c>
      <c r="G7" s="90"/>
      <c r="H7" s="91"/>
      <c r="I7" s="91"/>
      <c r="J7" s="92" t="s">
        <v>62</v>
      </c>
      <c r="K7" s="93" t="s">
        <v>63</v>
      </c>
      <c r="L7" s="92" t="s">
        <v>64</v>
      </c>
      <c r="M7" s="92">
        <v>57</v>
      </c>
      <c r="N7" s="91"/>
      <c r="O7" s="89" t="s">
        <v>48</v>
      </c>
      <c r="P7" s="91" t="s">
        <v>49</v>
      </c>
      <c r="Q7" s="91" t="s">
        <v>50</v>
      </c>
      <c r="R7" s="91" t="s">
        <v>51</v>
      </c>
      <c r="S7" s="91" t="s">
        <v>52</v>
      </c>
      <c r="T7" s="94">
        <f>U7+U9+U12+U18</f>
        <v>2153030.63</v>
      </c>
      <c r="U7" s="95">
        <f>V7</f>
        <v>561252.44999999995</v>
      </c>
      <c r="V7" s="96">
        <v>561252.44999999995</v>
      </c>
      <c r="W7" s="94"/>
      <c r="X7" s="94"/>
      <c r="Y7" s="94"/>
      <c r="Z7" s="94"/>
      <c r="AA7" s="94"/>
      <c r="AB7" s="97">
        <v>99044.55</v>
      </c>
      <c r="AC7" s="98" t="s">
        <v>54</v>
      </c>
      <c r="AD7" s="94"/>
      <c r="AE7" s="97">
        <f>U7</f>
        <v>561252.44999999995</v>
      </c>
      <c r="AF7" s="94"/>
      <c r="AG7" s="94"/>
      <c r="AH7" s="99" t="s">
        <v>55</v>
      </c>
      <c r="AI7" s="100" t="s">
        <v>109</v>
      </c>
      <c r="AJ7" s="101">
        <v>45085</v>
      </c>
    </row>
    <row r="8" spans="2:36" s="87" customFormat="1" ht="14.4" x14ac:dyDescent="0.3">
      <c r="B8" s="102" t="s">
        <v>110</v>
      </c>
      <c r="C8" s="90"/>
      <c r="D8" s="91"/>
      <c r="E8" s="91"/>
      <c r="F8" s="103"/>
      <c r="G8" s="104"/>
      <c r="H8" s="103"/>
      <c r="I8" s="103"/>
      <c r="J8" s="92" t="s">
        <v>65</v>
      </c>
      <c r="K8" s="93" t="s">
        <v>66</v>
      </c>
      <c r="L8" s="92" t="s">
        <v>58</v>
      </c>
      <c r="M8" s="92">
        <v>3</v>
      </c>
      <c r="N8" s="103"/>
      <c r="O8" s="103"/>
      <c r="P8" s="91"/>
      <c r="Q8" s="91"/>
      <c r="R8" s="91"/>
      <c r="S8" s="91"/>
      <c r="T8" s="94"/>
      <c r="U8" s="105"/>
      <c r="V8" s="9"/>
      <c r="W8" s="105"/>
      <c r="X8" s="105"/>
      <c r="Y8" s="105"/>
      <c r="Z8" s="105"/>
      <c r="AA8" s="105"/>
      <c r="AB8" s="105"/>
      <c r="AC8" s="105"/>
      <c r="AD8" s="105"/>
      <c r="AE8" s="103"/>
      <c r="AF8" s="94"/>
      <c r="AG8" s="94"/>
      <c r="AH8" s="106"/>
      <c r="AI8" s="106"/>
      <c r="AJ8" s="91"/>
    </row>
    <row r="9" spans="2:36" s="87" customFormat="1" ht="86.4" x14ac:dyDescent="0.3">
      <c r="B9" s="102" t="s">
        <v>110</v>
      </c>
      <c r="C9" s="90"/>
      <c r="D9" s="91"/>
      <c r="E9" s="91"/>
      <c r="F9" s="91" t="s">
        <v>111</v>
      </c>
      <c r="G9" s="88" t="s">
        <v>42</v>
      </c>
      <c r="H9" s="91" t="s">
        <v>43</v>
      </c>
      <c r="I9" s="91" t="s">
        <v>43</v>
      </c>
      <c r="J9" s="92" t="s">
        <v>44</v>
      </c>
      <c r="K9" s="93" t="s">
        <v>45</v>
      </c>
      <c r="L9" s="92" t="s">
        <v>46</v>
      </c>
      <c r="M9" s="92">
        <v>186</v>
      </c>
      <c r="N9" s="89" t="s">
        <v>47</v>
      </c>
      <c r="O9" s="89" t="s">
        <v>67</v>
      </c>
      <c r="P9" s="91"/>
      <c r="Q9" s="91"/>
      <c r="R9" s="91"/>
      <c r="S9" s="91"/>
      <c r="T9" s="94"/>
      <c r="U9" s="98">
        <f>V9</f>
        <v>552500</v>
      </c>
      <c r="V9" s="98">
        <v>552500</v>
      </c>
      <c r="W9" s="98" t="s">
        <v>53</v>
      </c>
      <c r="X9" s="98" t="s">
        <v>53</v>
      </c>
      <c r="Y9" s="98" t="s">
        <v>53</v>
      </c>
      <c r="Z9" s="98"/>
      <c r="AA9" s="98" t="s">
        <v>53</v>
      </c>
      <c r="AB9" s="98">
        <v>97500</v>
      </c>
      <c r="AC9" s="98" t="s">
        <v>54</v>
      </c>
      <c r="AD9" s="98"/>
      <c r="AE9" s="98">
        <f>U9</f>
        <v>552500</v>
      </c>
      <c r="AF9" s="98"/>
      <c r="AG9" s="98"/>
      <c r="AH9" s="106"/>
      <c r="AI9" s="106"/>
      <c r="AJ9" s="91"/>
    </row>
    <row r="10" spans="2:36" s="87" customFormat="1" ht="31.5" customHeight="1" x14ac:dyDescent="0.3">
      <c r="B10" s="102" t="s">
        <v>110</v>
      </c>
      <c r="C10" s="90"/>
      <c r="D10" s="91"/>
      <c r="E10" s="91"/>
      <c r="F10" s="91"/>
      <c r="G10" s="90"/>
      <c r="H10" s="91"/>
      <c r="I10" s="91"/>
      <c r="J10" s="92" t="s">
        <v>56</v>
      </c>
      <c r="K10" s="93" t="s">
        <v>57</v>
      </c>
      <c r="L10" s="92" t="s">
        <v>58</v>
      </c>
      <c r="M10" s="92">
        <v>54</v>
      </c>
      <c r="N10" s="91"/>
      <c r="O10" s="91"/>
      <c r="P10" s="91"/>
      <c r="Q10" s="91"/>
      <c r="R10" s="91"/>
      <c r="S10" s="91"/>
      <c r="T10" s="94"/>
      <c r="U10" s="94"/>
      <c r="V10" s="94"/>
      <c r="W10" s="94"/>
      <c r="X10" s="94"/>
      <c r="Y10" s="94"/>
      <c r="Z10" s="94"/>
      <c r="AA10" s="94"/>
      <c r="AB10" s="94"/>
      <c r="AC10" s="94"/>
      <c r="AD10" s="94"/>
      <c r="AE10" s="91"/>
      <c r="AF10" s="94"/>
      <c r="AG10" s="94"/>
      <c r="AH10" s="106"/>
      <c r="AI10" s="106"/>
      <c r="AJ10" s="91"/>
    </row>
    <row r="11" spans="2:36" s="87" customFormat="1" ht="43.2" x14ac:dyDescent="0.3">
      <c r="B11" s="102" t="s">
        <v>110</v>
      </c>
      <c r="C11" s="90"/>
      <c r="D11" s="91"/>
      <c r="E11" s="91"/>
      <c r="F11" s="103"/>
      <c r="G11" s="104"/>
      <c r="H11" s="91"/>
      <c r="I11" s="91"/>
      <c r="J11" s="92" t="s">
        <v>59</v>
      </c>
      <c r="K11" s="93" t="s">
        <v>60</v>
      </c>
      <c r="L11" s="92" t="s">
        <v>61</v>
      </c>
      <c r="M11" s="92">
        <v>193</v>
      </c>
      <c r="N11" s="103"/>
      <c r="O11" s="103"/>
      <c r="P11" s="91"/>
      <c r="Q11" s="91"/>
      <c r="R11" s="91"/>
      <c r="S11" s="91"/>
      <c r="T11" s="94"/>
      <c r="U11" s="105"/>
      <c r="V11" s="105"/>
      <c r="W11" s="105"/>
      <c r="X11" s="105"/>
      <c r="Y11" s="105"/>
      <c r="Z11" s="105"/>
      <c r="AA11" s="105"/>
      <c r="AB11" s="105"/>
      <c r="AC11" s="105"/>
      <c r="AD11" s="105"/>
      <c r="AE11" s="103"/>
      <c r="AF11" s="105"/>
      <c r="AG11" s="105"/>
      <c r="AH11" s="106"/>
      <c r="AI11" s="106"/>
      <c r="AJ11" s="91"/>
    </row>
    <row r="12" spans="2:36" s="87" customFormat="1" ht="86.4" x14ac:dyDescent="0.3">
      <c r="B12" s="102" t="s">
        <v>110</v>
      </c>
      <c r="C12" s="90"/>
      <c r="D12" s="91"/>
      <c r="E12" s="91"/>
      <c r="F12" s="89" t="s">
        <v>112</v>
      </c>
      <c r="G12" s="88" t="s">
        <v>42</v>
      </c>
      <c r="H12" s="89" t="s">
        <v>43</v>
      </c>
      <c r="I12" s="89" t="s">
        <v>43</v>
      </c>
      <c r="J12" s="92" t="s">
        <v>68</v>
      </c>
      <c r="K12" s="93" t="s">
        <v>69</v>
      </c>
      <c r="L12" s="92" t="s">
        <v>46</v>
      </c>
      <c r="M12" s="177">
        <v>610</v>
      </c>
      <c r="N12" s="89" t="s">
        <v>47</v>
      </c>
      <c r="O12" s="89" t="s">
        <v>48</v>
      </c>
      <c r="P12" s="91"/>
      <c r="Q12" s="91"/>
      <c r="R12" s="91"/>
      <c r="S12" s="91"/>
      <c r="T12" s="94"/>
      <c r="U12" s="95">
        <f>+V12</f>
        <v>628178.18000000005</v>
      </c>
      <c r="V12" s="96">
        <f>628178.18</f>
        <v>628178.18000000005</v>
      </c>
      <c r="W12" s="98" t="s">
        <v>53</v>
      </c>
      <c r="X12" s="98" t="s">
        <v>53</v>
      </c>
      <c r="Y12" s="98" t="s">
        <v>53</v>
      </c>
      <c r="Z12" s="98"/>
      <c r="AA12" s="98" t="s">
        <v>53</v>
      </c>
      <c r="AB12" s="97">
        <v>110854.98</v>
      </c>
      <c r="AC12" s="98" t="s">
        <v>54</v>
      </c>
      <c r="AD12" s="98"/>
      <c r="AE12" s="97">
        <f>U12</f>
        <v>628178.18000000005</v>
      </c>
      <c r="AF12" s="98"/>
      <c r="AG12" s="98"/>
      <c r="AH12" s="106"/>
      <c r="AI12" s="106"/>
      <c r="AJ12" s="91"/>
    </row>
    <row r="13" spans="2:36" s="87" customFormat="1" ht="86.4" x14ac:dyDescent="0.3">
      <c r="B13" s="102" t="s">
        <v>110</v>
      </c>
      <c r="C13" s="90"/>
      <c r="D13" s="91"/>
      <c r="E13" s="91"/>
      <c r="F13" s="91"/>
      <c r="G13" s="90"/>
      <c r="H13" s="91"/>
      <c r="I13" s="91"/>
      <c r="J13" s="92" t="s">
        <v>70</v>
      </c>
      <c r="K13" s="93" t="s">
        <v>71</v>
      </c>
      <c r="L13" s="92" t="s">
        <v>72</v>
      </c>
      <c r="M13" s="92">
        <v>25</v>
      </c>
      <c r="N13" s="91"/>
      <c r="O13" s="91"/>
      <c r="P13" s="91"/>
      <c r="Q13" s="91"/>
      <c r="R13" s="91"/>
      <c r="S13" s="91"/>
      <c r="T13" s="94"/>
      <c r="U13" s="94"/>
      <c r="V13" s="94"/>
      <c r="W13" s="94"/>
      <c r="X13" s="94"/>
      <c r="Y13" s="94"/>
      <c r="Z13" s="94"/>
      <c r="AA13" s="94"/>
      <c r="AB13" s="94"/>
      <c r="AC13" s="94"/>
      <c r="AD13" s="94"/>
      <c r="AE13" s="91"/>
      <c r="AF13" s="94"/>
      <c r="AG13" s="94"/>
      <c r="AH13" s="106"/>
      <c r="AI13" s="106"/>
      <c r="AJ13" s="91"/>
    </row>
    <row r="14" spans="2:36" s="87" customFormat="1" ht="43.2" x14ac:dyDescent="0.3">
      <c r="B14" s="102" t="s">
        <v>110</v>
      </c>
      <c r="C14" s="90"/>
      <c r="D14" s="91"/>
      <c r="E14" s="91"/>
      <c r="F14" s="91"/>
      <c r="G14" s="90"/>
      <c r="H14" s="91"/>
      <c r="I14" s="91"/>
      <c r="J14" s="92" t="s">
        <v>73</v>
      </c>
      <c r="K14" s="93" t="s">
        <v>74</v>
      </c>
      <c r="L14" s="92" t="s">
        <v>61</v>
      </c>
      <c r="M14" s="92">
        <v>1625</v>
      </c>
      <c r="N14" s="91"/>
      <c r="O14" s="91"/>
      <c r="P14" s="91"/>
      <c r="Q14" s="91"/>
      <c r="R14" s="91"/>
      <c r="S14" s="91"/>
      <c r="T14" s="94"/>
      <c r="U14" s="94"/>
      <c r="V14" s="94"/>
      <c r="W14" s="94"/>
      <c r="X14" s="94"/>
      <c r="Y14" s="94"/>
      <c r="Z14" s="94"/>
      <c r="AA14" s="94"/>
      <c r="AB14" s="94"/>
      <c r="AC14" s="94"/>
      <c r="AD14" s="94"/>
      <c r="AE14" s="91"/>
      <c r="AF14" s="94"/>
      <c r="AG14" s="94"/>
      <c r="AH14" s="106"/>
      <c r="AI14" s="106"/>
      <c r="AJ14" s="91"/>
    </row>
    <row r="15" spans="2:36" s="87" customFormat="1" ht="74.400000000000006" customHeight="1" x14ac:dyDescent="0.3">
      <c r="B15" s="102" t="s">
        <v>110</v>
      </c>
      <c r="C15" s="90"/>
      <c r="D15" s="91"/>
      <c r="E15" s="91"/>
      <c r="F15" s="91"/>
      <c r="G15" s="90"/>
      <c r="H15" s="91"/>
      <c r="I15" s="91"/>
      <c r="J15" s="92" t="s">
        <v>75</v>
      </c>
      <c r="K15" s="93" t="s">
        <v>76</v>
      </c>
      <c r="L15" s="92" t="s">
        <v>58</v>
      </c>
      <c r="M15" s="92">
        <v>1</v>
      </c>
      <c r="N15" s="91"/>
      <c r="O15" s="91"/>
      <c r="P15" s="91"/>
      <c r="Q15" s="91"/>
      <c r="R15" s="91"/>
      <c r="S15" s="91"/>
      <c r="T15" s="94"/>
      <c r="U15" s="94"/>
      <c r="V15" s="94"/>
      <c r="W15" s="94"/>
      <c r="X15" s="94"/>
      <c r="Y15" s="94"/>
      <c r="Z15" s="94"/>
      <c r="AA15" s="94"/>
      <c r="AB15" s="94"/>
      <c r="AC15" s="94"/>
      <c r="AD15" s="94"/>
      <c r="AE15" s="91"/>
      <c r="AF15" s="94"/>
      <c r="AG15" s="94"/>
      <c r="AH15" s="106"/>
      <c r="AI15" s="106"/>
      <c r="AJ15" s="91"/>
    </row>
    <row r="16" spans="2:36" s="87" customFormat="1" ht="72" x14ac:dyDescent="0.3">
      <c r="B16" s="102" t="s">
        <v>110</v>
      </c>
      <c r="C16" s="90"/>
      <c r="D16" s="91"/>
      <c r="E16" s="91"/>
      <c r="F16" s="91"/>
      <c r="G16" s="90"/>
      <c r="H16" s="91"/>
      <c r="I16" s="91"/>
      <c r="J16" s="92" t="s">
        <v>62</v>
      </c>
      <c r="K16" s="93" t="s">
        <v>63</v>
      </c>
      <c r="L16" s="92" t="s">
        <v>64</v>
      </c>
      <c r="M16" s="177">
        <v>19</v>
      </c>
      <c r="N16" s="91"/>
      <c r="O16" s="91"/>
      <c r="P16" s="91"/>
      <c r="Q16" s="91"/>
      <c r="R16" s="91"/>
      <c r="S16" s="91"/>
      <c r="T16" s="94"/>
      <c r="U16" s="94"/>
      <c r="V16" s="94"/>
      <c r="W16" s="94"/>
      <c r="X16" s="94"/>
      <c r="Y16" s="94"/>
      <c r="Z16" s="94"/>
      <c r="AA16" s="94"/>
      <c r="AB16" s="94"/>
      <c r="AC16" s="94"/>
      <c r="AD16" s="94"/>
      <c r="AE16" s="91"/>
      <c r="AF16" s="94"/>
      <c r="AG16" s="94"/>
      <c r="AH16" s="106"/>
      <c r="AI16" s="106"/>
      <c r="AJ16" s="91"/>
    </row>
    <row r="17" spans="2:36" s="87" customFormat="1" ht="14.4" x14ac:dyDescent="0.3">
      <c r="B17" s="102" t="s">
        <v>110</v>
      </c>
      <c r="C17" s="90"/>
      <c r="D17" s="91"/>
      <c r="E17" s="91"/>
      <c r="F17" s="103"/>
      <c r="G17" s="104"/>
      <c r="H17" s="103"/>
      <c r="I17" s="103"/>
      <c r="J17" s="92" t="s">
        <v>65</v>
      </c>
      <c r="K17" s="93" t="s">
        <v>66</v>
      </c>
      <c r="L17" s="92" t="s">
        <v>58</v>
      </c>
      <c r="M17" s="177">
        <v>1</v>
      </c>
      <c r="N17" s="103"/>
      <c r="O17" s="103"/>
      <c r="P17" s="91"/>
      <c r="Q17" s="91"/>
      <c r="R17" s="91"/>
      <c r="S17" s="91"/>
      <c r="T17" s="94"/>
      <c r="U17" s="105"/>
      <c r="V17" s="105"/>
      <c r="W17" s="105"/>
      <c r="X17" s="105"/>
      <c r="Y17" s="105"/>
      <c r="Z17" s="105"/>
      <c r="AA17" s="105"/>
      <c r="AB17" s="105"/>
      <c r="AC17" s="105"/>
      <c r="AD17" s="105"/>
      <c r="AE17" s="103"/>
      <c r="AF17" s="105"/>
      <c r="AG17" s="105"/>
      <c r="AH17" s="106"/>
      <c r="AI17" s="106"/>
      <c r="AJ17" s="91"/>
    </row>
    <row r="18" spans="2:36" s="87" customFormat="1" ht="86.4" x14ac:dyDescent="0.3">
      <c r="B18" s="102" t="s">
        <v>110</v>
      </c>
      <c r="C18" s="90"/>
      <c r="D18" s="91"/>
      <c r="E18" s="91"/>
      <c r="F18" s="89" t="s">
        <v>113</v>
      </c>
      <c r="G18" s="88" t="s">
        <v>42</v>
      </c>
      <c r="H18" s="89" t="s">
        <v>43</v>
      </c>
      <c r="I18" s="89" t="s">
        <v>43</v>
      </c>
      <c r="J18" s="92" t="s">
        <v>68</v>
      </c>
      <c r="K18" s="93" t="s">
        <v>69</v>
      </c>
      <c r="L18" s="92" t="s">
        <v>46</v>
      </c>
      <c r="M18" s="92">
        <v>320</v>
      </c>
      <c r="N18" s="89" t="s">
        <v>47</v>
      </c>
      <c r="O18" s="89" t="s">
        <v>67</v>
      </c>
      <c r="P18" s="91"/>
      <c r="Q18" s="91"/>
      <c r="R18" s="91"/>
      <c r="S18" s="91"/>
      <c r="T18" s="94"/>
      <c r="U18" s="95">
        <f>+V18</f>
        <v>411100</v>
      </c>
      <c r="V18" s="96">
        <v>411100</v>
      </c>
      <c r="W18" s="98" t="s">
        <v>53</v>
      </c>
      <c r="X18" s="98" t="s">
        <v>53</v>
      </c>
      <c r="Y18" s="98" t="s">
        <v>53</v>
      </c>
      <c r="Z18" s="98"/>
      <c r="AA18" s="98" t="s">
        <v>53</v>
      </c>
      <c r="AB18" s="97">
        <v>72547.06</v>
      </c>
      <c r="AC18" s="98" t="s">
        <v>54</v>
      </c>
      <c r="AD18" s="98"/>
      <c r="AE18" s="97">
        <f>U18</f>
        <v>411100</v>
      </c>
      <c r="AF18" s="98"/>
      <c r="AG18" s="98"/>
      <c r="AH18" s="106"/>
      <c r="AI18" s="106"/>
      <c r="AJ18" s="91"/>
    </row>
    <row r="19" spans="2:36" s="87" customFormat="1" ht="86.4" x14ac:dyDescent="0.3">
      <c r="B19" s="102" t="s">
        <v>110</v>
      </c>
      <c r="C19" s="90"/>
      <c r="D19" s="91"/>
      <c r="E19" s="91"/>
      <c r="F19" s="91"/>
      <c r="G19" s="90"/>
      <c r="H19" s="91"/>
      <c r="I19" s="91"/>
      <c r="J19" s="92" t="s">
        <v>70</v>
      </c>
      <c r="K19" s="93" t="s">
        <v>71</v>
      </c>
      <c r="L19" s="92" t="s">
        <v>72</v>
      </c>
      <c r="M19" s="92">
        <v>28.6</v>
      </c>
      <c r="N19" s="91"/>
      <c r="O19" s="91"/>
      <c r="P19" s="91"/>
      <c r="Q19" s="91"/>
      <c r="R19" s="91"/>
      <c r="S19" s="91"/>
      <c r="T19" s="94"/>
      <c r="U19" s="94"/>
      <c r="V19" s="94"/>
      <c r="W19" s="94"/>
      <c r="X19" s="94"/>
      <c r="Y19" s="94"/>
      <c r="Z19" s="94"/>
      <c r="AA19" s="94"/>
      <c r="AB19" s="94"/>
      <c r="AC19" s="94"/>
      <c r="AD19" s="94"/>
      <c r="AE19" s="91"/>
      <c r="AF19" s="94"/>
      <c r="AG19" s="94"/>
      <c r="AH19" s="106"/>
      <c r="AI19" s="106"/>
      <c r="AJ19" s="91"/>
    </row>
    <row r="20" spans="2:36" s="87" customFormat="1" ht="43.2" x14ac:dyDescent="0.3">
      <c r="B20" s="102" t="s">
        <v>110</v>
      </c>
      <c r="C20" s="90"/>
      <c r="D20" s="91"/>
      <c r="E20" s="91"/>
      <c r="F20" s="91"/>
      <c r="G20" s="90"/>
      <c r="H20" s="91"/>
      <c r="I20" s="91"/>
      <c r="J20" s="92" t="s">
        <v>73</v>
      </c>
      <c r="K20" s="93" t="s">
        <v>74</v>
      </c>
      <c r="L20" s="92" t="s">
        <v>61</v>
      </c>
      <c r="M20" s="92">
        <v>800</v>
      </c>
      <c r="N20" s="91"/>
      <c r="O20" s="91"/>
      <c r="P20" s="91"/>
      <c r="Q20" s="91"/>
      <c r="R20" s="91"/>
      <c r="S20" s="91"/>
      <c r="T20" s="94"/>
      <c r="U20" s="94"/>
      <c r="V20" s="94"/>
      <c r="W20" s="94"/>
      <c r="X20" s="94"/>
      <c r="Y20" s="94"/>
      <c r="Z20" s="94"/>
      <c r="AA20" s="94"/>
      <c r="AB20" s="94"/>
      <c r="AC20" s="94"/>
      <c r="AD20" s="94"/>
      <c r="AE20" s="91"/>
      <c r="AF20" s="94"/>
      <c r="AG20" s="94"/>
      <c r="AH20" s="106"/>
      <c r="AI20" s="106"/>
      <c r="AJ20" s="91"/>
    </row>
    <row r="21" spans="2:36" s="87" customFormat="1" ht="73.349999999999994" customHeight="1" x14ac:dyDescent="0.3">
      <c r="B21" s="102" t="s">
        <v>110</v>
      </c>
      <c r="C21" s="90"/>
      <c r="D21" s="91"/>
      <c r="E21" s="91"/>
      <c r="F21" s="91"/>
      <c r="G21" s="90"/>
      <c r="H21" s="91"/>
      <c r="I21" s="91"/>
      <c r="J21" s="92" t="s">
        <v>75</v>
      </c>
      <c r="K21" s="93" t="s">
        <v>76</v>
      </c>
      <c r="L21" s="92" t="s">
        <v>58</v>
      </c>
      <c r="M21" s="92">
        <v>3</v>
      </c>
      <c r="N21" s="91"/>
      <c r="O21" s="91"/>
      <c r="P21" s="91"/>
      <c r="Q21" s="91"/>
      <c r="R21" s="91"/>
      <c r="S21" s="91"/>
      <c r="T21" s="94"/>
      <c r="U21" s="94"/>
      <c r="V21" s="94"/>
      <c r="W21" s="94"/>
      <c r="X21" s="94"/>
      <c r="Y21" s="94"/>
      <c r="Z21" s="94"/>
      <c r="AA21" s="94"/>
      <c r="AB21" s="94"/>
      <c r="AC21" s="94"/>
      <c r="AD21" s="94"/>
      <c r="AE21" s="91"/>
      <c r="AF21" s="94"/>
      <c r="AG21" s="94"/>
      <c r="AH21" s="106"/>
      <c r="AI21" s="106"/>
      <c r="AJ21" s="91"/>
    </row>
    <row r="22" spans="2:36" s="87" customFormat="1" ht="72" x14ac:dyDescent="0.3">
      <c r="B22" s="102" t="s">
        <v>110</v>
      </c>
      <c r="C22" s="90"/>
      <c r="D22" s="91"/>
      <c r="E22" s="91"/>
      <c r="F22" s="91"/>
      <c r="G22" s="90"/>
      <c r="H22" s="91"/>
      <c r="I22" s="91"/>
      <c r="J22" s="92" t="s">
        <v>62</v>
      </c>
      <c r="K22" s="93" t="s">
        <v>63</v>
      </c>
      <c r="L22" s="92" t="s">
        <v>64</v>
      </c>
      <c r="M22" s="92">
        <v>18</v>
      </c>
      <c r="N22" s="91"/>
      <c r="O22" s="91"/>
      <c r="P22" s="91"/>
      <c r="Q22" s="91"/>
      <c r="R22" s="91"/>
      <c r="S22" s="91"/>
      <c r="T22" s="94"/>
      <c r="U22" s="94"/>
      <c r="V22" s="94"/>
      <c r="W22" s="94"/>
      <c r="X22" s="94"/>
      <c r="Y22" s="94"/>
      <c r="Z22" s="94"/>
      <c r="AA22" s="94"/>
      <c r="AB22" s="94"/>
      <c r="AC22" s="94"/>
      <c r="AD22" s="94"/>
      <c r="AE22" s="91"/>
      <c r="AF22" s="94"/>
      <c r="AG22" s="94"/>
      <c r="AH22" s="106"/>
      <c r="AI22" s="106"/>
      <c r="AJ22" s="91"/>
    </row>
    <row r="23" spans="2:36" s="87" customFormat="1" ht="14.4" x14ac:dyDescent="0.3">
      <c r="B23" s="102" t="s">
        <v>110</v>
      </c>
      <c r="C23" s="104"/>
      <c r="D23" s="103"/>
      <c r="E23" s="103"/>
      <c r="F23" s="103"/>
      <c r="G23" s="104"/>
      <c r="H23" s="103"/>
      <c r="I23" s="103"/>
      <c r="J23" s="92" t="s">
        <v>65</v>
      </c>
      <c r="K23" s="93" t="s">
        <v>66</v>
      </c>
      <c r="L23" s="92" t="s">
        <v>58</v>
      </c>
      <c r="M23" s="92">
        <v>1</v>
      </c>
      <c r="N23" s="103"/>
      <c r="O23" s="103"/>
      <c r="P23" s="91"/>
      <c r="Q23" s="91"/>
      <c r="R23" s="91"/>
      <c r="S23" s="103"/>
      <c r="T23" s="105"/>
      <c r="U23" s="105"/>
      <c r="V23" s="105"/>
      <c r="W23" s="105"/>
      <c r="X23" s="105"/>
      <c r="Y23" s="105"/>
      <c r="Z23" s="105"/>
      <c r="AA23" s="105"/>
      <c r="AB23" s="105"/>
      <c r="AC23" s="105"/>
      <c r="AD23" s="105"/>
      <c r="AE23" s="103"/>
      <c r="AF23" s="105"/>
      <c r="AG23" s="105"/>
      <c r="AH23" s="107"/>
      <c r="AI23" s="107"/>
      <c r="AJ23" s="103"/>
    </row>
    <row r="24" spans="2:36" s="108" customFormat="1" ht="45" customHeight="1" x14ac:dyDescent="0.3">
      <c r="B24" s="88" t="s">
        <v>77</v>
      </c>
      <c r="C24" s="88" t="s">
        <v>78</v>
      </c>
      <c r="D24" s="89" t="s">
        <v>107</v>
      </c>
      <c r="E24" s="89" t="s">
        <v>41</v>
      </c>
      <c r="F24" s="88" t="s">
        <v>114</v>
      </c>
      <c r="G24" s="88" t="s">
        <v>79</v>
      </c>
      <c r="H24" s="88" t="s">
        <v>43</v>
      </c>
      <c r="I24" s="88" t="s">
        <v>43</v>
      </c>
      <c r="J24" s="93" t="s">
        <v>44</v>
      </c>
      <c r="K24" s="93" t="s">
        <v>45</v>
      </c>
      <c r="L24" s="93" t="s">
        <v>46</v>
      </c>
      <c r="M24" s="93">
        <v>722</v>
      </c>
      <c r="N24" s="88" t="s">
        <v>47</v>
      </c>
      <c r="O24" s="88" t="s">
        <v>80</v>
      </c>
      <c r="P24" s="88" t="s">
        <v>49</v>
      </c>
      <c r="Q24" s="88" t="s">
        <v>50</v>
      </c>
      <c r="R24" s="88" t="s">
        <v>51</v>
      </c>
      <c r="S24" s="91" t="s">
        <v>52</v>
      </c>
      <c r="T24" s="109">
        <f>U24+U29+U34+U40</f>
        <v>3943534.6799999997</v>
      </c>
      <c r="U24" s="109">
        <f>V24</f>
        <v>1275000</v>
      </c>
      <c r="V24" s="109">
        <f>1275000</f>
        <v>1275000</v>
      </c>
      <c r="W24" s="109" t="s">
        <v>53</v>
      </c>
      <c r="X24" s="109" t="s">
        <v>53</v>
      </c>
      <c r="Y24" s="109" t="s">
        <v>53</v>
      </c>
      <c r="Z24" s="109"/>
      <c r="AA24" s="109" t="s">
        <v>53</v>
      </c>
      <c r="AB24" s="109">
        <v>225000</v>
      </c>
      <c r="AC24" s="109" t="s">
        <v>54</v>
      </c>
      <c r="AD24" s="109"/>
      <c r="AE24" s="109">
        <f>U24</f>
        <v>1275000</v>
      </c>
      <c r="AF24" s="109"/>
      <c r="AG24" s="109"/>
      <c r="AH24" s="110" t="s">
        <v>115</v>
      </c>
      <c r="AI24" s="111" t="s">
        <v>144</v>
      </c>
      <c r="AJ24" s="173">
        <v>45364</v>
      </c>
    </row>
    <row r="25" spans="2:36" s="108" customFormat="1" ht="28.8" x14ac:dyDescent="0.3">
      <c r="B25" s="102" t="s">
        <v>116</v>
      </c>
      <c r="C25" s="90"/>
      <c r="D25" s="91"/>
      <c r="E25" s="91"/>
      <c r="F25" s="90"/>
      <c r="G25" s="90"/>
      <c r="H25" s="90"/>
      <c r="I25" s="90"/>
      <c r="J25" s="93" t="s">
        <v>56</v>
      </c>
      <c r="K25" s="93" t="s">
        <v>57</v>
      </c>
      <c r="L25" s="93" t="s">
        <v>58</v>
      </c>
      <c r="M25" s="93">
        <v>80</v>
      </c>
      <c r="N25" s="90"/>
      <c r="O25" s="90"/>
      <c r="P25" s="90"/>
      <c r="Q25" s="90"/>
      <c r="R25" s="90"/>
      <c r="S25" s="91"/>
      <c r="T25" s="113"/>
      <c r="U25" s="113"/>
      <c r="V25" s="113"/>
      <c r="W25" s="113"/>
      <c r="X25" s="113"/>
      <c r="Y25" s="113"/>
      <c r="Z25" s="113"/>
      <c r="AA25" s="113"/>
      <c r="AB25" s="113"/>
      <c r="AC25" s="113"/>
      <c r="AD25" s="113"/>
      <c r="AE25" s="90"/>
      <c r="AF25" s="113"/>
      <c r="AG25" s="113"/>
      <c r="AH25" s="114"/>
      <c r="AI25" s="114"/>
      <c r="AJ25" s="112"/>
    </row>
    <row r="26" spans="2:36" s="108" customFormat="1" ht="43.2" x14ac:dyDescent="0.3">
      <c r="B26" s="102" t="s">
        <v>116</v>
      </c>
      <c r="C26" s="90"/>
      <c r="D26" s="91"/>
      <c r="E26" s="91"/>
      <c r="F26" s="90"/>
      <c r="G26" s="90"/>
      <c r="H26" s="90"/>
      <c r="I26" s="90"/>
      <c r="J26" s="93" t="s">
        <v>59</v>
      </c>
      <c r="K26" s="93" t="s">
        <v>60</v>
      </c>
      <c r="L26" s="93" t="s">
        <v>61</v>
      </c>
      <c r="M26" s="93">
        <v>832</v>
      </c>
      <c r="N26" s="90"/>
      <c r="O26" s="90"/>
      <c r="P26" s="90"/>
      <c r="Q26" s="90"/>
      <c r="R26" s="90"/>
      <c r="S26" s="91"/>
      <c r="T26" s="113"/>
      <c r="U26" s="113"/>
      <c r="V26" s="113"/>
      <c r="W26" s="113"/>
      <c r="X26" s="113"/>
      <c r="Y26" s="113"/>
      <c r="Z26" s="113"/>
      <c r="AA26" s="113"/>
      <c r="AB26" s="113"/>
      <c r="AC26" s="113"/>
      <c r="AD26" s="113"/>
      <c r="AE26" s="90"/>
      <c r="AF26" s="113"/>
      <c r="AG26" s="113"/>
      <c r="AH26" s="114"/>
      <c r="AI26" s="114"/>
      <c r="AJ26" s="112"/>
    </row>
    <row r="27" spans="2:36" s="108" customFormat="1" ht="75.75" customHeight="1" x14ac:dyDescent="0.3">
      <c r="B27" s="102" t="s">
        <v>116</v>
      </c>
      <c r="C27" s="90"/>
      <c r="D27" s="91"/>
      <c r="E27" s="91"/>
      <c r="F27" s="90"/>
      <c r="G27" s="90"/>
      <c r="H27" s="90"/>
      <c r="I27" s="90"/>
      <c r="J27" s="93" t="s">
        <v>62</v>
      </c>
      <c r="K27" s="93" t="s">
        <v>63</v>
      </c>
      <c r="L27" s="93" t="s">
        <v>64</v>
      </c>
      <c r="M27" s="93">
        <v>90</v>
      </c>
      <c r="N27" s="90"/>
      <c r="O27" s="90"/>
      <c r="P27" s="90"/>
      <c r="Q27" s="90"/>
      <c r="R27" s="90"/>
      <c r="S27" s="91"/>
      <c r="T27" s="113"/>
      <c r="U27" s="113"/>
      <c r="V27" s="113"/>
      <c r="W27" s="113"/>
      <c r="X27" s="113"/>
      <c r="Y27" s="113"/>
      <c r="Z27" s="113"/>
      <c r="AA27" s="113"/>
      <c r="AB27" s="113"/>
      <c r="AC27" s="113"/>
      <c r="AD27" s="113"/>
      <c r="AE27" s="90"/>
      <c r="AF27" s="113"/>
      <c r="AG27" s="113"/>
      <c r="AH27" s="114"/>
      <c r="AI27" s="114"/>
      <c r="AJ27" s="112"/>
    </row>
    <row r="28" spans="2:36" s="108" customFormat="1" ht="14.4" x14ac:dyDescent="0.3">
      <c r="B28" s="102" t="s">
        <v>116</v>
      </c>
      <c r="C28" s="90"/>
      <c r="D28" s="91"/>
      <c r="E28" s="91"/>
      <c r="F28" s="104"/>
      <c r="G28" s="104"/>
      <c r="H28" s="104"/>
      <c r="I28" s="104"/>
      <c r="J28" s="93" t="s">
        <v>65</v>
      </c>
      <c r="K28" s="93" t="s">
        <v>66</v>
      </c>
      <c r="L28" s="93" t="s">
        <v>58</v>
      </c>
      <c r="M28" s="93">
        <v>1</v>
      </c>
      <c r="N28" s="104"/>
      <c r="O28" s="104"/>
      <c r="P28" s="90"/>
      <c r="Q28" s="90"/>
      <c r="R28" s="90"/>
      <c r="S28" s="90"/>
      <c r="T28" s="113"/>
      <c r="U28" s="115"/>
      <c r="V28" s="115"/>
      <c r="W28" s="115"/>
      <c r="X28" s="115"/>
      <c r="Y28" s="115"/>
      <c r="Z28" s="115"/>
      <c r="AA28" s="115"/>
      <c r="AB28" s="115"/>
      <c r="AC28" s="115"/>
      <c r="AD28" s="115"/>
      <c r="AE28" s="104"/>
      <c r="AF28" s="115"/>
      <c r="AG28" s="115"/>
      <c r="AH28" s="114"/>
      <c r="AI28" s="114"/>
      <c r="AJ28" s="112"/>
    </row>
    <row r="29" spans="2:36" s="87" customFormat="1" ht="86.4" x14ac:dyDescent="0.3">
      <c r="B29" s="102" t="s">
        <v>116</v>
      </c>
      <c r="C29" s="90"/>
      <c r="D29" s="91"/>
      <c r="E29" s="91"/>
      <c r="F29" s="88" t="s">
        <v>117</v>
      </c>
      <c r="G29" s="88" t="s">
        <v>79</v>
      </c>
      <c r="H29" s="88" t="s">
        <v>43</v>
      </c>
      <c r="I29" s="88" t="s">
        <v>43</v>
      </c>
      <c r="J29" s="93" t="s">
        <v>44</v>
      </c>
      <c r="K29" s="93" t="s">
        <v>45</v>
      </c>
      <c r="L29" s="93" t="s">
        <v>46</v>
      </c>
      <c r="M29" s="93">
        <v>95</v>
      </c>
      <c r="N29" s="88" t="s">
        <v>47</v>
      </c>
      <c r="O29" s="88" t="s">
        <v>81</v>
      </c>
      <c r="P29" s="90"/>
      <c r="Q29" s="90"/>
      <c r="R29" s="90"/>
      <c r="S29" s="90"/>
      <c r="T29" s="113"/>
      <c r="U29" s="95">
        <f>V29</f>
        <v>820771.9</v>
      </c>
      <c r="V29" s="96">
        <v>820771.9</v>
      </c>
      <c r="W29" s="109" t="s">
        <v>53</v>
      </c>
      <c r="X29" s="109" t="s">
        <v>53</v>
      </c>
      <c r="Y29" s="109" t="s">
        <v>53</v>
      </c>
      <c r="Z29" s="109"/>
      <c r="AA29" s="109" t="s">
        <v>53</v>
      </c>
      <c r="AB29" s="97">
        <v>144842.1</v>
      </c>
      <c r="AC29" s="109" t="s">
        <v>54</v>
      </c>
      <c r="AD29" s="109"/>
      <c r="AE29" s="97">
        <f>U29</f>
        <v>820771.9</v>
      </c>
      <c r="AF29" s="109"/>
      <c r="AG29" s="109"/>
      <c r="AH29" s="114"/>
      <c r="AI29" s="114"/>
      <c r="AJ29" s="112"/>
    </row>
    <row r="30" spans="2:36" s="87" customFormat="1" ht="28.8" x14ac:dyDescent="0.3">
      <c r="B30" s="102" t="s">
        <v>116</v>
      </c>
      <c r="C30" s="90"/>
      <c r="D30" s="91"/>
      <c r="E30" s="91"/>
      <c r="F30" s="90"/>
      <c r="G30" s="90"/>
      <c r="H30" s="90"/>
      <c r="I30" s="90"/>
      <c r="J30" s="93" t="s">
        <v>56</v>
      </c>
      <c r="K30" s="93" t="s">
        <v>57</v>
      </c>
      <c r="L30" s="93" t="s">
        <v>58</v>
      </c>
      <c r="M30" s="93">
        <v>40</v>
      </c>
      <c r="N30" s="90"/>
      <c r="O30" s="90"/>
      <c r="P30" s="90"/>
      <c r="Q30" s="90"/>
      <c r="R30" s="90"/>
      <c r="S30" s="90"/>
      <c r="T30" s="113"/>
      <c r="U30" s="113"/>
      <c r="V30" s="113"/>
      <c r="W30" s="113"/>
      <c r="X30" s="113"/>
      <c r="Y30" s="113"/>
      <c r="Z30" s="113"/>
      <c r="AA30" s="113"/>
      <c r="AB30" s="113"/>
      <c r="AC30" s="113"/>
      <c r="AD30" s="113"/>
      <c r="AE30" s="90"/>
      <c r="AF30" s="113"/>
      <c r="AG30" s="113"/>
      <c r="AH30" s="114"/>
      <c r="AI30" s="114"/>
      <c r="AJ30" s="112"/>
    </row>
    <row r="31" spans="2:36" s="87" customFormat="1" ht="43.2" x14ac:dyDescent="0.3">
      <c r="B31" s="102" t="s">
        <v>116</v>
      </c>
      <c r="C31" s="90"/>
      <c r="D31" s="91"/>
      <c r="E31" s="91"/>
      <c r="F31" s="90"/>
      <c r="G31" s="90"/>
      <c r="H31" s="90"/>
      <c r="I31" s="90"/>
      <c r="J31" s="93" t="s">
        <v>59</v>
      </c>
      <c r="K31" s="93" t="s">
        <v>60</v>
      </c>
      <c r="L31" s="93" t="s">
        <v>61</v>
      </c>
      <c r="M31" s="93">
        <v>265</v>
      </c>
      <c r="N31" s="90"/>
      <c r="O31" s="90"/>
      <c r="P31" s="90"/>
      <c r="Q31" s="90"/>
      <c r="R31" s="90"/>
      <c r="S31" s="90"/>
      <c r="T31" s="113"/>
      <c r="U31" s="113"/>
      <c r="V31" s="113"/>
      <c r="W31" s="113"/>
      <c r="X31" s="113"/>
      <c r="Y31" s="113"/>
      <c r="Z31" s="113"/>
      <c r="AA31" s="113"/>
      <c r="AB31" s="113"/>
      <c r="AC31" s="113"/>
      <c r="AD31" s="113"/>
      <c r="AE31" s="90"/>
      <c r="AF31" s="113"/>
      <c r="AG31" s="113"/>
      <c r="AH31" s="114"/>
      <c r="AI31" s="114"/>
      <c r="AJ31" s="112"/>
    </row>
    <row r="32" spans="2:36" s="87" customFormat="1" ht="73.5" customHeight="1" x14ac:dyDescent="0.3">
      <c r="B32" s="102" t="s">
        <v>116</v>
      </c>
      <c r="C32" s="90"/>
      <c r="D32" s="91"/>
      <c r="E32" s="91"/>
      <c r="F32" s="90"/>
      <c r="G32" s="90"/>
      <c r="H32" s="90"/>
      <c r="I32" s="90"/>
      <c r="J32" s="93" t="s">
        <v>62</v>
      </c>
      <c r="K32" s="93" t="s">
        <v>63</v>
      </c>
      <c r="L32" s="93" t="s">
        <v>64</v>
      </c>
      <c r="M32" s="93">
        <v>38</v>
      </c>
      <c r="N32" s="90"/>
      <c r="O32" s="90"/>
      <c r="P32" s="90"/>
      <c r="Q32" s="90"/>
      <c r="R32" s="90"/>
      <c r="S32" s="90"/>
      <c r="T32" s="113"/>
      <c r="U32" s="113"/>
      <c r="V32" s="113"/>
      <c r="W32" s="113"/>
      <c r="X32" s="113"/>
      <c r="Y32" s="113"/>
      <c r="Z32" s="113"/>
      <c r="AA32" s="113"/>
      <c r="AB32" s="113"/>
      <c r="AC32" s="113"/>
      <c r="AD32" s="113"/>
      <c r="AE32" s="90"/>
      <c r="AF32" s="113"/>
      <c r="AG32" s="113"/>
      <c r="AH32" s="114"/>
      <c r="AI32" s="114"/>
      <c r="AJ32" s="112"/>
    </row>
    <row r="33" spans="2:36" s="87" customFormat="1" ht="14.4" x14ac:dyDescent="0.3">
      <c r="B33" s="102" t="s">
        <v>116</v>
      </c>
      <c r="C33" s="90"/>
      <c r="D33" s="91"/>
      <c r="E33" s="91"/>
      <c r="F33" s="104"/>
      <c r="G33" s="90"/>
      <c r="H33" s="104"/>
      <c r="I33" s="104"/>
      <c r="J33" s="93" t="s">
        <v>65</v>
      </c>
      <c r="K33" s="93" t="s">
        <v>66</v>
      </c>
      <c r="L33" s="93" t="s">
        <v>58</v>
      </c>
      <c r="M33" s="93">
        <v>2</v>
      </c>
      <c r="N33" s="104"/>
      <c r="O33" s="104"/>
      <c r="P33" s="90"/>
      <c r="Q33" s="90"/>
      <c r="R33" s="90"/>
      <c r="S33" s="90"/>
      <c r="T33" s="113"/>
      <c r="U33" s="115"/>
      <c r="V33" s="115"/>
      <c r="W33" s="115"/>
      <c r="X33" s="115"/>
      <c r="Y33" s="115"/>
      <c r="Z33" s="115"/>
      <c r="AA33" s="115"/>
      <c r="AB33" s="115"/>
      <c r="AC33" s="115"/>
      <c r="AD33" s="115"/>
      <c r="AE33" s="104"/>
      <c r="AF33" s="115"/>
      <c r="AG33" s="115"/>
      <c r="AH33" s="114"/>
      <c r="AI33" s="114"/>
      <c r="AJ33" s="112"/>
    </row>
    <row r="34" spans="2:36" s="87" customFormat="1" ht="86.4" x14ac:dyDescent="0.3">
      <c r="B34" s="102" t="s">
        <v>116</v>
      </c>
      <c r="C34" s="90"/>
      <c r="D34" s="91"/>
      <c r="E34" s="91"/>
      <c r="F34" s="88" t="s">
        <v>118</v>
      </c>
      <c r="G34" s="88" t="s">
        <v>79</v>
      </c>
      <c r="H34" s="88" t="s">
        <v>43</v>
      </c>
      <c r="I34" s="88" t="s">
        <v>43</v>
      </c>
      <c r="J34" s="93" t="s">
        <v>68</v>
      </c>
      <c r="K34" s="93" t="s">
        <v>69</v>
      </c>
      <c r="L34" s="93" t="s">
        <v>46</v>
      </c>
      <c r="M34" s="93">
        <v>694</v>
      </c>
      <c r="N34" s="88" t="s">
        <v>47</v>
      </c>
      <c r="O34" s="88" t="s">
        <v>82</v>
      </c>
      <c r="P34" s="90"/>
      <c r="Q34" s="90"/>
      <c r="R34" s="90"/>
      <c r="S34" s="90"/>
      <c r="T34" s="113"/>
      <c r="U34" s="109">
        <f>V34</f>
        <v>296929.03999999998</v>
      </c>
      <c r="V34" s="109">
        <v>296929.03999999998</v>
      </c>
      <c r="W34" s="109" t="s">
        <v>53</v>
      </c>
      <c r="X34" s="109" t="s">
        <v>53</v>
      </c>
      <c r="Y34" s="109" t="s">
        <v>53</v>
      </c>
      <c r="Z34" s="109"/>
      <c r="AA34" s="109" t="s">
        <v>53</v>
      </c>
      <c r="AB34" s="109">
        <v>52399.25</v>
      </c>
      <c r="AC34" s="109" t="s">
        <v>54</v>
      </c>
      <c r="AD34" s="109"/>
      <c r="AE34" s="109">
        <f>U34</f>
        <v>296929.03999999998</v>
      </c>
      <c r="AF34" s="109"/>
      <c r="AG34" s="109"/>
      <c r="AH34" s="114"/>
      <c r="AI34" s="114"/>
      <c r="AJ34" s="112"/>
    </row>
    <row r="35" spans="2:36" s="87" customFormat="1" ht="86.4" x14ac:dyDescent="0.3">
      <c r="B35" s="102" t="s">
        <v>116</v>
      </c>
      <c r="C35" s="90"/>
      <c r="D35" s="91"/>
      <c r="E35" s="91"/>
      <c r="F35" s="90"/>
      <c r="G35" s="90"/>
      <c r="H35" s="90"/>
      <c r="I35" s="90"/>
      <c r="J35" s="93" t="s">
        <v>70</v>
      </c>
      <c r="K35" s="93" t="s">
        <v>71</v>
      </c>
      <c r="L35" s="93" t="s">
        <v>72</v>
      </c>
      <c r="M35" s="93">
        <v>12.5</v>
      </c>
      <c r="N35" s="90"/>
      <c r="O35" s="90"/>
      <c r="P35" s="90"/>
      <c r="Q35" s="90"/>
      <c r="R35" s="90"/>
      <c r="S35" s="90"/>
      <c r="T35" s="113"/>
      <c r="U35" s="113"/>
      <c r="V35" s="113"/>
      <c r="W35" s="113"/>
      <c r="X35" s="113"/>
      <c r="Y35" s="113"/>
      <c r="Z35" s="113"/>
      <c r="AA35" s="113"/>
      <c r="AB35" s="113"/>
      <c r="AC35" s="113"/>
      <c r="AD35" s="113"/>
      <c r="AE35" s="90"/>
      <c r="AF35" s="113"/>
      <c r="AG35" s="113"/>
      <c r="AH35" s="114"/>
      <c r="AI35" s="114"/>
      <c r="AJ35" s="112"/>
    </row>
    <row r="36" spans="2:36" s="87" customFormat="1" ht="43.2" x14ac:dyDescent="0.3">
      <c r="B36" s="102" t="s">
        <v>116</v>
      </c>
      <c r="C36" s="90"/>
      <c r="D36" s="91"/>
      <c r="E36" s="91"/>
      <c r="F36" s="90"/>
      <c r="G36" s="90"/>
      <c r="H36" s="90"/>
      <c r="I36" s="90"/>
      <c r="J36" s="93" t="s">
        <v>73</v>
      </c>
      <c r="K36" s="93" t="s">
        <v>74</v>
      </c>
      <c r="L36" s="93" t="s">
        <v>61</v>
      </c>
      <c r="M36" s="93">
        <v>800</v>
      </c>
      <c r="N36" s="90"/>
      <c r="O36" s="90"/>
      <c r="P36" s="90"/>
      <c r="Q36" s="90"/>
      <c r="R36" s="90"/>
      <c r="S36" s="90"/>
      <c r="T36" s="113"/>
      <c r="U36" s="113"/>
      <c r="V36" s="113"/>
      <c r="W36" s="113"/>
      <c r="X36" s="113"/>
      <c r="Y36" s="113"/>
      <c r="Z36" s="113"/>
      <c r="AA36" s="113"/>
      <c r="AB36" s="113"/>
      <c r="AC36" s="113"/>
      <c r="AD36" s="113"/>
      <c r="AE36" s="90"/>
      <c r="AF36" s="113"/>
      <c r="AG36" s="113"/>
      <c r="AH36" s="114"/>
      <c r="AI36" s="114"/>
      <c r="AJ36" s="112"/>
    </row>
    <row r="37" spans="2:36" s="87" customFormat="1" ht="72" x14ac:dyDescent="0.3">
      <c r="B37" s="102" t="s">
        <v>116</v>
      </c>
      <c r="C37" s="90"/>
      <c r="D37" s="91"/>
      <c r="E37" s="91"/>
      <c r="F37" s="90"/>
      <c r="G37" s="90"/>
      <c r="H37" s="90"/>
      <c r="I37" s="90"/>
      <c r="J37" s="93" t="s">
        <v>75</v>
      </c>
      <c r="K37" s="93" t="s">
        <v>76</v>
      </c>
      <c r="L37" s="93" t="s">
        <v>58</v>
      </c>
      <c r="M37" s="93">
        <v>1</v>
      </c>
      <c r="N37" s="90"/>
      <c r="O37" s="90"/>
      <c r="P37" s="90"/>
      <c r="Q37" s="90"/>
      <c r="R37" s="90"/>
      <c r="S37" s="90"/>
      <c r="T37" s="113"/>
      <c r="U37" s="113"/>
      <c r="V37" s="113"/>
      <c r="W37" s="113"/>
      <c r="X37" s="113"/>
      <c r="Y37" s="113"/>
      <c r="Z37" s="113"/>
      <c r="AA37" s="113"/>
      <c r="AB37" s="113"/>
      <c r="AC37" s="113"/>
      <c r="AD37" s="113"/>
      <c r="AE37" s="90"/>
      <c r="AF37" s="113"/>
      <c r="AG37" s="113"/>
      <c r="AH37" s="114"/>
      <c r="AI37" s="114"/>
      <c r="AJ37" s="112"/>
    </row>
    <row r="38" spans="2:36" s="87" customFormat="1" ht="73.5" customHeight="1" x14ac:dyDescent="0.3">
      <c r="B38" s="102" t="s">
        <v>116</v>
      </c>
      <c r="C38" s="90"/>
      <c r="D38" s="91"/>
      <c r="E38" s="91"/>
      <c r="F38" s="90"/>
      <c r="G38" s="90"/>
      <c r="H38" s="90"/>
      <c r="I38" s="90"/>
      <c r="J38" s="93" t="s">
        <v>62</v>
      </c>
      <c r="K38" s="93" t="s">
        <v>63</v>
      </c>
      <c r="L38" s="93" t="s">
        <v>64</v>
      </c>
      <c r="M38" s="93">
        <v>12</v>
      </c>
      <c r="N38" s="90"/>
      <c r="O38" s="90"/>
      <c r="P38" s="90"/>
      <c r="Q38" s="90"/>
      <c r="R38" s="90"/>
      <c r="S38" s="90"/>
      <c r="T38" s="113"/>
      <c r="U38" s="113"/>
      <c r="V38" s="113"/>
      <c r="W38" s="113"/>
      <c r="X38" s="113"/>
      <c r="Y38" s="113"/>
      <c r="Z38" s="113"/>
      <c r="AA38" s="113"/>
      <c r="AB38" s="113"/>
      <c r="AC38" s="113"/>
      <c r="AD38" s="113"/>
      <c r="AE38" s="90"/>
      <c r="AF38" s="113"/>
      <c r="AG38" s="113"/>
      <c r="AH38" s="114"/>
      <c r="AI38" s="114"/>
      <c r="AJ38" s="112"/>
    </row>
    <row r="39" spans="2:36" s="87" customFormat="1" ht="14.4" x14ac:dyDescent="0.3">
      <c r="B39" s="102" t="s">
        <v>116</v>
      </c>
      <c r="C39" s="90"/>
      <c r="D39" s="91"/>
      <c r="E39" s="91"/>
      <c r="F39" s="104"/>
      <c r="G39" s="90"/>
      <c r="H39" s="104"/>
      <c r="I39" s="104"/>
      <c r="J39" s="93" t="s">
        <v>65</v>
      </c>
      <c r="K39" s="93" t="s">
        <v>66</v>
      </c>
      <c r="L39" s="93" t="s">
        <v>58</v>
      </c>
      <c r="M39" s="93">
        <v>1</v>
      </c>
      <c r="N39" s="104"/>
      <c r="O39" s="104"/>
      <c r="P39" s="90"/>
      <c r="Q39" s="90"/>
      <c r="R39" s="90"/>
      <c r="S39" s="90"/>
      <c r="T39" s="113"/>
      <c r="U39" s="115"/>
      <c r="V39" s="115"/>
      <c r="W39" s="115"/>
      <c r="X39" s="115"/>
      <c r="Y39" s="115"/>
      <c r="Z39" s="115"/>
      <c r="AA39" s="115"/>
      <c r="AB39" s="115"/>
      <c r="AC39" s="115"/>
      <c r="AD39" s="115"/>
      <c r="AE39" s="104"/>
      <c r="AF39" s="115"/>
      <c r="AG39" s="115"/>
      <c r="AH39" s="114"/>
      <c r="AI39" s="114"/>
      <c r="AJ39" s="112"/>
    </row>
    <row r="40" spans="2:36" s="87" customFormat="1" ht="86.4" x14ac:dyDescent="0.3">
      <c r="B40" s="102" t="s">
        <v>116</v>
      </c>
      <c r="C40" s="90"/>
      <c r="D40" s="91"/>
      <c r="E40" s="91"/>
      <c r="F40" s="88" t="s">
        <v>119</v>
      </c>
      <c r="G40" s="88" t="s">
        <v>79</v>
      </c>
      <c r="H40" s="88" t="s">
        <v>43</v>
      </c>
      <c r="I40" s="88" t="s">
        <v>43</v>
      </c>
      <c r="J40" s="93" t="s">
        <v>68</v>
      </c>
      <c r="K40" s="93" t="s">
        <v>69</v>
      </c>
      <c r="L40" s="93" t="s">
        <v>46</v>
      </c>
      <c r="M40" s="93">
        <v>755</v>
      </c>
      <c r="N40" s="88" t="s">
        <v>47</v>
      </c>
      <c r="O40" s="88" t="s">
        <v>81</v>
      </c>
      <c r="P40" s="90"/>
      <c r="Q40" s="90"/>
      <c r="R40" s="90"/>
      <c r="S40" s="90"/>
      <c r="T40" s="113"/>
      <c r="U40" s="95">
        <f>V40</f>
        <v>1550833.74</v>
      </c>
      <c r="V40" s="96">
        <v>1550833.74</v>
      </c>
      <c r="W40" s="109" t="s">
        <v>53</v>
      </c>
      <c r="X40" s="109" t="s">
        <v>53</v>
      </c>
      <c r="Y40" s="109" t="s">
        <v>53</v>
      </c>
      <c r="Z40" s="109"/>
      <c r="AA40" s="109" t="s">
        <v>53</v>
      </c>
      <c r="AB40" s="97">
        <v>273676.55</v>
      </c>
      <c r="AC40" s="109" t="s">
        <v>54</v>
      </c>
      <c r="AD40" s="109"/>
      <c r="AE40" s="97">
        <f>U40</f>
        <v>1550833.74</v>
      </c>
      <c r="AF40" s="109"/>
      <c r="AG40" s="109"/>
      <c r="AH40" s="114"/>
      <c r="AI40" s="114"/>
      <c r="AJ40" s="112"/>
    </row>
    <row r="41" spans="2:36" s="87" customFormat="1" ht="86.4" x14ac:dyDescent="0.3">
      <c r="B41" s="102" t="s">
        <v>116</v>
      </c>
      <c r="C41" s="90"/>
      <c r="D41" s="91"/>
      <c r="E41" s="91"/>
      <c r="F41" s="90"/>
      <c r="G41" s="90"/>
      <c r="H41" s="90"/>
      <c r="I41" s="90"/>
      <c r="J41" s="93" t="s">
        <v>70</v>
      </c>
      <c r="K41" s="93" t="s">
        <v>71</v>
      </c>
      <c r="L41" s="93" t="s">
        <v>72</v>
      </c>
      <c r="M41" s="93">
        <v>33</v>
      </c>
      <c r="N41" s="90"/>
      <c r="O41" s="90"/>
      <c r="P41" s="90"/>
      <c r="Q41" s="90"/>
      <c r="R41" s="90"/>
      <c r="S41" s="90"/>
      <c r="T41" s="113"/>
      <c r="U41" s="113"/>
      <c r="V41" s="113"/>
      <c r="W41" s="113"/>
      <c r="X41" s="113"/>
      <c r="Y41" s="113"/>
      <c r="Z41" s="113"/>
      <c r="AA41" s="113"/>
      <c r="AB41" s="113"/>
      <c r="AC41" s="113"/>
      <c r="AD41" s="113"/>
      <c r="AE41" s="90"/>
      <c r="AF41" s="113"/>
      <c r="AG41" s="113"/>
      <c r="AH41" s="114"/>
      <c r="AI41" s="114"/>
      <c r="AJ41" s="112"/>
    </row>
    <row r="42" spans="2:36" s="87" customFormat="1" ht="43.2" x14ac:dyDescent="0.3">
      <c r="B42" s="102" t="s">
        <v>116</v>
      </c>
      <c r="C42" s="90"/>
      <c r="D42" s="91"/>
      <c r="E42" s="91"/>
      <c r="F42" s="90"/>
      <c r="G42" s="90"/>
      <c r="H42" s="90"/>
      <c r="I42" s="90"/>
      <c r="J42" s="93" t="s">
        <v>73</v>
      </c>
      <c r="K42" s="93" t="s">
        <v>74</v>
      </c>
      <c r="L42" s="93" t="s">
        <v>61</v>
      </c>
      <c r="M42" s="93">
        <v>1082</v>
      </c>
      <c r="N42" s="90"/>
      <c r="O42" s="90"/>
      <c r="P42" s="90"/>
      <c r="Q42" s="90"/>
      <c r="R42" s="90"/>
      <c r="S42" s="90"/>
      <c r="T42" s="113"/>
      <c r="U42" s="113"/>
      <c r="V42" s="113"/>
      <c r="W42" s="113"/>
      <c r="X42" s="113"/>
      <c r="Y42" s="113"/>
      <c r="Z42" s="113"/>
      <c r="AA42" s="113"/>
      <c r="AB42" s="113"/>
      <c r="AC42" s="113"/>
      <c r="AD42" s="113"/>
      <c r="AE42" s="90"/>
      <c r="AF42" s="113"/>
      <c r="AG42" s="113"/>
      <c r="AH42" s="114"/>
      <c r="AI42" s="114"/>
      <c r="AJ42" s="112"/>
    </row>
    <row r="43" spans="2:36" s="87" customFormat="1" ht="72" x14ac:dyDescent="0.3">
      <c r="B43" s="102" t="s">
        <v>116</v>
      </c>
      <c r="C43" s="90"/>
      <c r="D43" s="91"/>
      <c r="E43" s="91"/>
      <c r="F43" s="90"/>
      <c r="G43" s="90"/>
      <c r="H43" s="90"/>
      <c r="I43" s="90"/>
      <c r="J43" s="93" t="s">
        <v>75</v>
      </c>
      <c r="K43" s="93" t="s">
        <v>76</v>
      </c>
      <c r="L43" s="93" t="s">
        <v>58</v>
      </c>
      <c r="M43" s="93">
        <v>3</v>
      </c>
      <c r="N43" s="90"/>
      <c r="O43" s="90"/>
      <c r="P43" s="90"/>
      <c r="Q43" s="90"/>
      <c r="R43" s="90"/>
      <c r="S43" s="90"/>
      <c r="T43" s="113"/>
      <c r="U43" s="113"/>
      <c r="V43" s="113"/>
      <c r="W43" s="113"/>
      <c r="X43" s="113"/>
      <c r="Y43" s="113"/>
      <c r="Z43" s="113"/>
      <c r="AA43" s="113"/>
      <c r="AB43" s="113"/>
      <c r="AC43" s="113"/>
      <c r="AD43" s="113"/>
      <c r="AE43" s="90"/>
      <c r="AF43" s="113"/>
      <c r="AG43" s="113"/>
      <c r="AH43" s="114"/>
      <c r="AI43" s="114"/>
      <c r="AJ43" s="112"/>
    </row>
    <row r="44" spans="2:36" s="87" customFormat="1" ht="72" x14ac:dyDescent="0.3">
      <c r="B44" s="102" t="s">
        <v>116</v>
      </c>
      <c r="C44" s="90"/>
      <c r="D44" s="91"/>
      <c r="E44" s="91"/>
      <c r="F44" s="90"/>
      <c r="G44" s="90"/>
      <c r="H44" s="90"/>
      <c r="I44" s="90"/>
      <c r="J44" s="93" t="s">
        <v>62</v>
      </c>
      <c r="K44" s="93" t="s">
        <v>63</v>
      </c>
      <c r="L44" s="93" t="s">
        <v>64</v>
      </c>
      <c r="M44" s="93">
        <v>95</v>
      </c>
      <c r="N44" s="90"/>
      <c r="O44" s="90"/>
      <c r="P44" s="90"/>
      <c r="Q44" s="90"/>
      <c r="R44" s="90"/>
      <c r="S44" s="90"/>
      <c r="T44" s="113"/>
      <c r="U44" s="113"/>
      <c r="V44" s="113"/>
      <c r="W44" s="113"/>
      <c r="X44" s="113"/>
      <c r="Y44" s="113"/>
      <c r="Z44" s="113"/>
      <c r="AA44" s="113"/>
      <c r="AB44" s="113"/>
      <c r="AC44" s="113"/>
      <c r="AD44" s="113"/>
      <c r="AE44" s="90"/>
      <c r="AF44" s="113"/>
      <c r="AG44" s="113"/>
      <c r="AH44" s="114"/>
      <c r="AI44" s="114"/>
      <c r="AJ44" s="112"/>
    </row>
    <row r="45" spans="2:36" s="87" customFormat="1" ht="14.4" x14ac:dyDescent="0.3">
      <c r="B45" s="102" t="s">
        <v>116</v>
      </c>
      <c r="C45" s="104"/>
      <c r="D45" s="103"/>
      <c r="E45" s="103"/>
      <c r="F45" s="104"/>
      <c r="G45" s="104"/>
      <c r="H45" s="104"/>
      <c r="I45" s="104"/>
      <c r="J45" s="93" t="s">
        <v>65</v>
      </c>
      <c r="K45" s="93" t="s">
        <v>66</v>
      </c>
      <c r="L45" s="93" t="s">
        <v>58</v>
      </c>
      <c r="M45" s="93">
        <v>3</v>
      </c>
      <c r="N45" s="104"/>
      <c r="O45" s="104"/>
      <c r="P45" s="104"/>
      <c r="Q45" s="104"/>
      <c r="R45" s="104"/>
      <c r="S45" s="104"/>
      <c r="T45" s="115"/>
      <c r="U45" s="115"/>
      <c r="V45" s="115"/>
      <c r="W45" s="115"/>
      <c r="X45" s="115"/>
      <c r="Y45" s="115"/>
      <c r="Z45" s="115"/>
      <c r="AA45" s="115"/>
      <c r="AB45" s="115"/>
      <c r="AC45" s="115"/>
      <c r="AD45" s="115"/>
      <c r="AE45" s="104"/>
      <c r="AF45" s="115"/>
      <c r="AG45" s="115"/>
      <c r="AH45" s="116"/>
      <c r="AI45" s="116"/>
      <c r="AJ45" s="117"/>
    </row>
    <row r="46" spans="2:36" s="87" customFormat="1" ht="84.75" customHeight="1" x14ac:dyDescent="0.3">
      <c r="B46" s="88" t="s">
        <v>83</v>
      </c>
      <c r="C46" s="88" t="s">
        <v>84</v>
      </c>
      <c r="D46" s="89" t="s">
        <v>107</v>
      </c>
      <c r="E46" s="89" t="s">
        <v>41</v>
      </c>
      <c r="F46" s="88" t="s">
        <v>120</v>
      </c>
      <c r="G46" s="88" t="s">
        <v>79</v>
      </c>
      <c r="H46" s="88" t="s">
        <v>43</v>
      </c>
      <c r="I46" s="88" t="s">
        <v>43</v>
      </c>
      <c r="J46" s="93" t="s">
        <v>44</v>
      </c>
      <c r="K46" s="93" t="s">
        <v>45</v>
      </c>
      <c r="L46" s="93" t="s">
        <v>46</v>
      </c>
      <c r="M46" s="93">
        <v>537</v>
      </c>
      <c r="N46" s="88" t="s">
        <v>47</v>
      </c>
      <c r="O46" s="88" t="s">
        <v>82</v>
      </c>
      <c r="P46" s="88" t="s">
        <v>49</v>
      </c>
      <c r="Q46" s="88" t="s">
        <v>50</v>
      </c>
      <c r="R46" s="88" t="s">
        <v>51</v>
      </c>
      <c r="S46" s="88" t="s">
        <v>52</v>
      </c>
      <c r="T46" s="109">
        <f>U46+U51</f>
        <v>1141720</v>
      </c>
      <c r="U46" s="109">
        <f>V46</f>
        <v>475970.25</v>
      </c>
      <c r="V46" s="109">
        <v>475970.25</v>
      </c>
      <c r="W46" s="109" t="s">
        <v>53</v>
      </c>
      <c r="X46" s="109" t="s">
        <v>53</v>
      </c>
      <c r="Y46" s="109" t="s">
        <v>53</v>
      </c>
      <c r="Z46" s="109"/>
      <c r="AA46" s="109" t="s">
        <v>53</v>
      </c>
      <c r="AB46" s="109">
        <v>83994.75</v>
      </c>
      <c r="AC46" s="109" t="s">
        <v>54</v>
      </c>
      <c r="AD46" s="109"/>
      <c r="AE46" s="109">
        <f>U46</f>
        <v>475970.25</v>
      </c>
      <c r="AF46" s="109"/>
      <c r="AG46" s="109"/>
      <c r="AH46" s="100" t="s">
        <v>115</v>
      </c>
      <c r="AI46" s="99" t="s">
        <v>144</v>
      </c>
      <c r="AJ46" s="101">
        <v>45364</v>
      </c>
    </row>
    <row r="47" spans="2:36" s="87" customFormat="1" ht="28.8" x14ac:dyDescent="0.3">
      <c r="B47" s="102" t="s">
        <v>121</v>
      </c>
      <c r="C47" s="90"/>
      <c r="D47" s="91"/>
      <c r="E47" s="91"/>
      <c r="F47" s="90"/>
      <c r="G47" s="90"/>
      <c r="H47" s="90"/>
      <c r="I47" s="90"/>
      <c r="J47" s="93" t="s">
        <v>56</v>
      </c>
      <c r="K47" s="93" t="s">
        <v>57</v>
      </c>
      <c r="L47" s="93" t="s">
        <v>58</v>
      </c>
      <c r="M47" s="93">
        <v>50</v>
      </c>
      <c r="N47" s="90"/>
      <c r="O47" s="90"/>
      <c r="P47" s="90"/>
      <c r="Q47" s="90"/>
      <c r="R47" s="90"/>
      <c r="S47" s="90"/>
      <c r="T47" s="113"/>
      <c r="U47" s="113"/>
      <c r="V47" s="113"/>
      <c r="W47" s="113"/>
      <c r="X47" s="113"/>
      <c r="Y47" s="113"/>
      <c r="Z47" s="113"/>
      <c r="AA47" s="113"/>
      <c r="AB47" s="113"/>
      <c r="AC47" s="113"/>
      <c r="AD47" s="113"/>
      <c r="AE47" s="90"/>
      <c r="AF47" s="113"/>
      <c r="AG47" s="113"/>
      <c r="AH47" s="106"/>
      <c r="AI47" s="106"/>
      <c r="AJ47" s="91"/>
    </row>
    <row r="48" spans="2:36" s="87" customFormat="1" ht="43.2" x14ac:dyDescent="0.3">
      <c r="B48" s="102" t="s">
        <v>121</v>
      </c>
      <c r="C48" s="90"/>
      <c r="D48" s="91"/>
      <c r="E48" s="91"/>
      <c r="F48" s="90"/>
      <c r="G48" s="90"/>
      <c r="H48" s="90"/>
      <c r="I48" s="90"/>
      <c r="J48" s="93" t="s">
        <v>59</v>
      </c>
      <c r="K48" s="93" t="s">
        <v>60</v>
      </c>
      <c r="L48" s="93" t="s">
        <v>61</v>
      </c>
      <c r="M48" s="93">
        <v>537</v>
      </c>
      <c r="N48" s="90"/>
      <c r="O48" s="90"/>
      <c r="P48" s="90"/>
      <c r="Q48" s="90"/>
      <c r="R48" s="90"/>
      <c r="S48" s="90"/>
      <c r="T48" s="113"/>
      <c r="U48" s="113"/>
      <c r="V48" s="113"/>
      <c r="W48" s="113"/>
      <c r="X48" s="113"/>
      <c r="Y48" s="113"/>
      <c r="Z48" s="113"/>
      <c r="AA48" s="113"/>
      <c r="AB48" s="113"/>
      <c r="AC48" s="113"/>
      <c r="AD48" s="113"/>
      <c r="AE48" s="90"/>
      <c r="AF48" s="113"/>
      <c r="AG48" s="113"/>
      <c r="AH48" s="106"/>
      <c r="AI48" s="106"/>
      <c r="AJ48" s="91"/>
    </row>
    <row r="49" spans="2:37" s="87" customFormat="1" ht="72" x14ac:dyDescent="0.3">
      <c r="B49" s="102" t="s">
        <v>121</v>
      </c>
      <c r="C49" s="90"/>
      <c r="D49" s="91"/>
      <c r="E49" s="91"/>
      <c r="F49" s="90"/>
      <c r="G49" s="90"/>
      <c r="H49" s="90"/>
      <c r="I49" s="90"/>
      <c r="J49" s="93" t="s">
        <v>62</v>
      </c>
      <c r="K49" s="93" t="s">
        <v>63</v>
      </c>
      <c r="L49" s="93" t="s">
        <v>64</v>
      </c>
      <c r="M49" s="93">
        <v>100</v>
      </c>
      <c r="N49" s="90"/>
      <c r="O49" s="90"/>
      <c r="P49" s="90"/>
      <c r="Q49" s="90"/>
      <c r="R49" s="90"/>
      <c r="S49" s="90"/>
      <c r="T49" s="113"/>
      <c r="U49" s="113"/>
      <c r="V49" s="113"/>
      <c r="W49" s="113"/>
      <c r="X49" s="113"/>
      <c r="Y49" s="113"/>
      <c r="Z49" s="113"/>
      <c r="AA49" s="113"/>
      <c r="AB49" s="113"/>
      <c r="AC49" s="113"/>
      <c r="AD49" s="113"/>
      <c r="AE49" s="90"/>
      <c r="AF49" s="113"/>
      <c r="AG49" s="113"/>
      <c r="AH49" s="106"/>
      <c r="AI49" s="106"/>
      <c r="AJ49" s="91"/>
    </row>
    <row r="50" spans="2:37" s="87" customFormat="1" ht="14.4" x14ac:dyDescent="0.3">
      <c r="B50" s="102" t="s">
        <v>121</v>
      </c>
      <c r="C50" s="90"/>
      <c r="D50" s="91"/>
      <c r="E50" s="91"/>
      <c r="F50" s="104"/>
      <c r="G50" s="90"/>
      <c r="H50" s="104"/>
      <c r="I50" s="104"/>
      <c r="J50" s="93" t="s">
        <v>65</v>
      </c>
      <c r="K50" s="93" t="s">
        <v>66</v>
      </c>
      <c r="L50" s="93" t="s">
        <v>58</v>
      </c>
      <c r="M50" s="93">
        <v>1</v>
      </c>
      <c r="N50" s="104"/>
      <c r="O50" s="104"/>
      <c r="P50" s="90"/>
      <c r="Q50" s="90"/>
      <c r="R50" s="90"/>
      <c r="S50" s="90"/>
      <c r="T50" s="113"/>
      <c r="U50" s="115"/>
      <c r="V50" s="115"/>
      <c r="W50" s="115"/>
      <c r="X50" s="115"/>
      <c r="Y50" s="115"/>
      <c r="Z50" s="115"/>
      <c r="AA50" s="115"/>
      <c r="AB50" s="115"/>
      <c r="AC50" s="115"/>
      <c r="AD50" s="115"/>
      <c r="AE50" s="104"/>
      <c r="AF50" s="115"/>
      <c r="AG50" s="115"/>
      <c r="AH50" s="106"/>
      <c r="AI50" s="106"/>
      <c r="AJ50" s="91"/>
    </row>
    <row r="51" spans="2:37" s="108" customFormat="1" ht="86.4" x14ac:dyDescent="0.3">
      <c r="B51" s="102" t="s">
        <v>121</v>
      </c>
      <c r="C51" s="90"/>
      <c r="D51" s="91"/>
      <c r="E51" s="91"/>
      <c r="F51" s="88" t="s">
        <v>122</v>
      </c>
      <c r="G51" s="88" t="s">
        <v>79</v>
      </c>
      <c r="H51" s="88" t="s">
        <v>43</v>
      </c>
      <c r="I51" s="88" t="s">
        <v>43</v>
      </c>
      <c r="J51" s="93" t="s">
        <v>68</v>
      </c>
      <c r="K51" s="93" t="s">
        <v>69</v>
      </c>
      <c r="L51" s="93" t="s">
        <v>46</v>
      </c>
      <c r="M51" s="93">
        <v>796</v>
      </c>
      <c r="N51" s="88" t="s">
        <v>47</v>
      </c>
      <c r="O51" s="88" t="s">
        <v>80</v>
      </c>
      <c r="P51" s="90"/>
      <c r="Q51" s="90"/>
      <c r="R51" s="90"/>
      <c r="S51" s="90"/>
      <c r="T51" s="113"/>
      <c r="U51" s="109">
        <f>V51</f>
        <v>665749.75</v>
      </c>
      <c r="V51" s="109">
        <f>665749.75</f>
        <v>665749.75</v>
      </c>
      <c r="W51" s="109" t="s">
        <v>53</v>
      </c>
      <c r="X51" s="109" t="s">
        <v>53</v>
      </c>
      <c r="Y51" s="109" t="s">
        <v>53</v>
      </c>
      <c r="Z51" s="109"/>
      <c r="AA51" s="109" t="s">
        <v>53</v>
      </c>
      <c r="AB51" s="109">
        <v>117485.25</v>
      </c>
      <c r="AC51" s="109" t="s">
        <v>54</v>
      </c>
      <c r="AD51" s="109"/>
      <c r="AE51" s="109">
        <f>U51</f>
        <v>665749.75</v>
      </c>
      <c r="AF51" s="109"/>
      <c r="AG51" s="109"/>
      <c r="AH51" s="106"/>
      <c r="AI51" s="106"/>
      <c r="AJ51" s="91"/>
    </row>
    <row r="52" spans="2:37" s="108" customFormat="1" ht="86.4" x14ac:dyDescent="0.3">
      <c r="B52" s="102" t="s">
        <v>121</v>
      </c>
      <c r="C52" s="90"/>
      <c r="D52" s="91"/>
      <c r="E52" s="91"/>
      <c r="F52" s="90"/>
      <c r="G52" s="90"/>
      <c r="H52" s="90"/>
      <c r="I52" s="90"/>
      <c r="J52" s="93" t="s">
        <v>70</v>
      </c>
      <c r="K52" s="93" t="s">
        <v>71</v>
      </c>
      <c r="L52" s="93" t="s">
        <v>72</v>
      </c>
      <c r="M52" s="93">
        <v>40</v>
      </c>
      <c r="N52" s="90"/>
      <c r="O52" s="90"/>
      <c r="P52" s="90"/>
      <c r="Q52" s="90"/>
      <c r="R52" s="90"/>
      <c r="S52" s="90"/>
      <c r="T52" s="113"/>
      <c r="U52" s="113"/>
      <c r="V52" s="113"/>
      <c r="W52" s="113"/>
      <c r="X52" s="113"/>
      <c r="Y52" s="113"/>
      <c r="Z52" s="113"/>
      <c r="AA52" s="113"/>
      <c r="AB52" s="113"/>
      <c r="AC52" s="113"/>
      <c r="AD52" s="113"/>
      <c r="AE52" s="90"/>
      <c r="AF52" s="113"/>
      <c r="AG52" s="113"/>
      <c r="AH52" s="106"/>
      <c r="AI52" s="106"/>
      <c r="AJ52" s="91"/>
    </row>
    <row r="53" spans="2:37" s="108" customFormat="1" ht="43.2" x14ac:dyDescent="0.3">
      <c r="B53" s="102" t="s">
        <v>121</v>
      </c>
      <c r="C53" s="90"/>
      <c r="D53" s="91"/>
      <c r="E53" s="91"/>
      <c r="F53" s="90"/>
      <c r="G53" s="90"/>
      <c r="H53" s="90"/>
      <c r="I53" s="90"/>
      <c r="J53" s="93" t="s">
        <v>73</v>
      </c>
      <c r="K53" s="93" t="s">
        <v>74</v>
      </c>
      <c r="L53" s="93" t="s">
        <v>61</v>
      </c>
      <c r="M53" s="93">
        <v>1122</v>
      </c>
      <c r="N53" s="90"/>
      <c r="O53" s="90"/>
      <c r="P53" s="90"/>
      <c r="Q53" s="90"/>
      <c r="R53" s="90"/>
      <c r="S53" s="90"/>
      <c r="T53" s="113"/>
      <c r="U53" s="113"/>
      <c r="V53" s="113"/>
      <c r="W53" s="113"/>
      <c r="X53" s="113"/>
      <c r="Y53" s="113"/>
      <c r="Z53" s="113"/>
      <c r="AA53" s="113"/>
      <c r="AB53" s="113"/>
      <c r="AC53" s="113"/>
      <c r="AD53" s="113"/>
      <c r="AE53" s="90"/>
      <c r="AF53" s="113"/>
      <c r="AG53" s="113"/>
      <c r="AH53" s="106"/>
      <c r="AI53" s="106"/>
      <c r="AJ53" s="91"/>
    </row>
    <row r="54" spans="2:37" s="108" customFormat="1" ht="72" x14ac:dyDescent="0.3">
      <c r="B54" s="102" t="s">
        <v>121</v>
      </c>
      <c r="C54" s="90"/>
      <c r="D54" s="91"/>
      <c r="E54" s="91"/>
      <c r="F54" s="90"/>
      <c r="G54" s="90"/>
      <c r="H54" s="90"/>
      <c r="I54" s="90"/>
      <c r="J54" s="93" t="s">
        <v>75</v>
      </c>
      <c r="K54" s="93" t="s">
        <v>76</v>
      </c>
      <c r="L54" s="93" t="s">
        <v>58</v>
      </c>
      <c r="M54" s="93">
        <v>2</v>
      </c>
      <c r="N54" s="90"/>
      <c r="O54" s="90"/>
      <c r="P54" s="90"/>
      <c r="Q54" s="90"/>
      <c r="R54" s="90"/>
      <c r="S54" s="90"/>
      <c r="T54" s="113"/>
      <c r="U54" s="113"/>
      <c r="V54" s="113"/>
      <c r="W54" s="113"/>
      <c r="X54" s="113"/>
      <c r="Y54" s="113"/>
      <c r="Z54" s="113"/>
      <c r="AA54" s="113"/>
      <c r="AB54" s="113"/>
      <c r="AC54" s="113"/>
      <c r="AD54" s="113"/>
      <c r="AE54" s="90"/>
      <c r="AF54" s="113"/>
      <c r="AG54" s="113"/>
      <c r="AH54" s="106"/>
      <c r="AI54" s="106"/>
      <c r="AJ54" s="91"/>
    </row>
    <row r="55" spans="2:37" s="87" customFormat="1" ht="60" customHeight="1" x14ac:dyDescent="0.3">
      <c r="B55" s="88" t="s">
        <v>85</v>
      </c>
      <c r="C55" s="88" t="s">
        <v>86</v>
      </c>
      <c r="D55" s="89" t="s">
        <v>107</v>
      </c>
      <c r="E55" s="89" t="s">
        <v>41</v>
      </c>
      <c r="F55" s="89" t="s">
        <v>123</v>
      </c>
      <c r="G55" s="89" t="s">
        <v>79</v>
      </c>
      <c r="H55" s="89" t="s">
        <v>43</v>
      </c>
      <c r="I55" s="89" t="s">
        <v>43</v>
      </c>
      <c r="J55" s="92" t="s">
        <v>68</v>
      </c>
      <c r="K55" s="93" t="s">
        <v>69</v>
      </c>
      <c r="L55" s="92" t="s">
        <v>46</v>
      </c>
      <c r="M55" s="177">
        <v>33</v>
      </c>
      <c r="N55" s="89" t="s">
        <v>47</v>
      </c>
      <c r="O55" s="89" t="s">
        <v>87</v>
      </c>
      <c r="P55" s="89" t="s">
        <v>49</v>
      </c>
      <c r="Q55" s="89" t="s">
        <v>50</v>
      </c>
      <c r="R55" s="89" t="s">
        <v>51</v>
      </c>
      <c r="S55" s="89" t="s">
        <v>52</v>
      </c>
      <c r="T55" s="98">
        <f>U55</f>
        <v>1299735</v>
      </c>
      <c r="U55" s="98">
        <f>V55</f>
        <v>1299735</v>
      </c>
      <c r="V55" s="98">
        <f>1299735</f>
        <v>1299735</v>
      </c>
      <c r="W55" s="98" t="s">
        <v>88</v>
      </c>
      <c r="X55" s="98" t="s">
        <v>88</v>
      </c>
      <c r="Y55" s="98" t="s">
        <v>53</v>
      </c>
      <c r="Z55" s="98" t="s">
        <v>53</v>
      </c>
      <c r="AA55" s="98" t="s">
        <v>88</v>
      </c>
      <c r="AB55" s="98">
        <v>229365</v>
      </c>
      <c r="AC55" s="98" t="s">
        <v>54</v>
      </c>
      <c r="AD55" s="98"/>
      <c r="AE55" s="98">
        <f>U55</f>
        <v>1299735</v>
      </c>
      <c r="AF55" s="98"/>
      <c r="AG55" s="98"/>
      <c r="AH55" s="100" t="s">
        <v>124</v>
      </c>
      <c r="AI55" s="100" t="s">
        <v>115</v>
      </c>
      <c r="AJ55" s="101">
        <v>45293</v>
      </c>
    </row>
    <row r="56" spans="2:37" s="87" customFormat="1" ht="86.4" x14ac:dyDescent="0.3">
      <c r="B56" s="102" t="s">
        <v>125</v>
      </c>
      <c r="C56" s="90"/>
      <c r="D56" s="91"/>
      <c r="E56" s="91"/>
      <c r="F56" s="91"/>
      <c r="G56" s="91"/>
      <c r="H56" s="91"/>
      <c r="I56" s="91"/>
      <c r="J56" s="92" t="s">
        <v>70</v>
      </c>
      <c r="K56" s="93" t="s">
        <v>71</v>
      </c>
      <c r="L56" s="92" t="s">
        <v>72</v>
      </c>
      <c r="M56" s="177">
        <v>10</v>
      </c>
      <c r="N56" s="91"/>
      <c r="O56" s="91"/>
      <c r="P56" s="91"/>
      <c r="Q56" s="91"/>
      <c r="R56" s="91"/>
      <c r="S56" s="91"/>
      <c r="T56" s="94"/>
      <c r="U56" s="94"/>
      <c r="V56" s="94"/>
      <c r="W56" s="94"/>
      <c r="X56" s="94"/>
      <c r="Y56" s="94"/>
      <c r="Z56" s="94"/>
      <c r="AA56" s="94"/>
      <c r="AB56" s="94"/>
      <c r="AC56" s="94"/>
      <c r="AD56" s="94"/>
      <c r="AE56" s="91"/>
      <c r="AF56" s="94"/>
      <c r="AG56" s="94"/>
      <c r="AH56" s="106"/>
      <c r="AI56" s="106"/>
      <c r="AJ56" s="91"/>
    </row>
    <row r="57" spans="2:37" s="87" customFormat="1" ht="43.2" x14ac:dyDescent="0.3">
      <c r="B57" s="102" t="s">
        <v>125</v>
      </c>
      <c r="C57" s="90"/>
      <c r="D57" s="91"/>
      <c r="E57" s="91"/>
      <c r="F57" s="91"/>
      <c r="G57" s="91"/>
      <c r="H57" s="91"/>
      <c r="I57" s="91"/>
      <c r="J57" s="92" t="s">
        <v>73</v>
      </c>
      <c r="K57" s="93" t="s">
        <v>74</v>
      </c>
      <c r="L57" s="92" t="s">
        <v>61</v>
      </c>
      <c r="M57" s="177">
        <v>90</v>
      </c>
      <c r="N57" s="91"/>
      <c r="O57" s="91"/>
      <c r="P57" s="91"/>
      <c r="Q57" s="91"/>
      <c r="R57" s="91"/>
      <c r="S57" s="91"/>
      <c r="T57" s="94"/>
      <c r="U57" s="94"/>
      <c r="V57" s="94"/>
      <c r="W57" s="94"/>
      <c r="X57" s="94"/>
      <c r="Y57" s="94"/>
      <c r="Z57" s="94"/>
      <c r="AA57" s="94"/>
      <c r="AB57" s="94"/>
      <c r="AC57" s="94"/>
      <c r="AD57" s="94"/>
      <c r="AE57" s="91"/>
      <c r="AF57" s="94"/>
      <c r="AG57" s="94"/>
      <c r="AH57" s="106"/>
      <c r="AI57" s="106"/>
      <c r="AJ57" s="91"/>
    </row>
    <row r="58" spans="2:37" s="87" customFormat="1" ht="72" x14ac:dyDescent="0.3">
      <c r="B58" s="102" t="s">
        <v>125</v>
      </c>
      <c r="C58" s="90"/>
      <c r="D58" s="91"/>
      <c r="E58" s="91"/>
      <c r="F58" s="91"/>
      <c r="G58" s="91"/>
      <c r="H58" s="91"/>
      <c r="I58" s="91"/>
      <c r="J58" s="92" t="s">
        <v>75</v>
      </c>
      <c r="K58" s="93" t="s">
        <v>76</v>
      </c>
      <c r="L58" s="92" t="s">
        <v>58</v>
      </c>
      <c r="M58" s="177">
        <v>1</v>
      </c>
      <c r="N58" s="91"/>
      <c r="O58" s="91"/>
      <c r="P58" s="91"/>
      <c r="Q58" s="91"/>
      <c r="R58" s="91"/>
      <c r="S58" s="91"/>
      <c r="T58" s="94"/>
      <c r="U58" s="94"/>
      <c r="V58" s="94"/>
      <c r="W58" s="94"/>
      <c r="X58" s="94"/>
      <c r="Y58" s="94"/>
      <c r="Z58" s="94"/>
      <c r="AA58" s="94"/>
      <c r="AB58" s="94"/>
      <c r="AC58" s="94"/>
      <c r="AD58" s="94"/>
      <c r="AE58" s="91"/>
      <c r="AF58" s="94"/>
      <c r="AG58" s="94"/>
      <c r="AH58" s="106"/>
      <c r="AI58" s="106"/>
      <c r="AJ58" s="91"/>
    </row>
    <row r="59" spans="2:37" s="87" customFormat="1" ht="72" x14ac:dyDescent="0.3">
      <c r="B59" s="102" t="s">
        <v>125</v>
      </c>
      <c r="C59" s="90"/>
      <c r="D59" s="91"/>
      <c r="E59" s="91"/>
      <c r="F59" s="91"/>
      <c r="G59" s="91"/>
      <c r="H59" s="91"/>
      <c r="I59" s="91"/>
      <c r="J59" s="92" t="s">
        <v>62</v>
      </c>
      <c r="K59" s="93" t="s">
        <v>63</v>
      </c>
      <c r="L59" s="92" t="s">
        <v>64</v>
      </c>
      <c r="M59" s="177">
        <v>192</v>
      </c>
      <c r="N59" s="91"/>
      <c r="O59" s="91"/>
      <c r="P59" s="91"/>
      <c r="Q59" s="91"/>
      <c r="R59" s="91"/>
      <c r="S59" s="91"/>
      <c r="T59" s="94"/>
      <c r="U59" s="94"/>
      <c r="V59" s="94"/>
      <c r="W59" s="94"/>
      <c r="X59" s="94"/>
      <c r="Y59" s="94"/>
      <c r="Z59" s="94"/>
      <c r="AA59" s="94"/>
      <c r="AB59" s="94"/>
      <c r="AC59" s="94"/>
      <c r="AD59" s="94"/>
      <c r="AE59" s="91"/>
      <c r="AF59" s="94"/>
      <c r="AG59" s="94"/>
      <c r="AH59" s="106"/>
      <c r="AI59" s="106"/>
      <c r="AJ59" s="91"/>
    </row>
    <row r="60" spans="2:37" s="87" customFormat="1" ht="14.4" x14ac:dyDescent="0.3">
      <c r="B60" s="102" t="s">
        <v>125</v>
      </c>
      <c r="C60" s="104"/>
      <c r="D60" s="91"/>
      <c r="E60" s="103"/>
      <c r="F60" s="103"/>
      <c r="G60" s="103"/>
      <c r="H60" s="103"/>
      <c r="I60" s="103"/>
      <c r="J60" s="92" t="s">
        <v>65</v>
      </c>
      <c r="K60" s="93" t="s">
        <v>66</v>
      </c>
      <c r="L60" s="92" t="s">
        <v>58</v>
      </c>
      <c r="M60" s="92">
        <v>6</v>
      </c>
      <c r="N60" s="103"/>
      <c r="O60" s="91"/>
      <c r="P60" s="103"/>
      <c r="Q60" s="103"/>
      <c r="R60" s="103"/>
      <c r="S60" s="103"/>
      <c r="T60" s="105"/>
      <c r="U60" s="105"/>
      <c r="V60" s="105"/>
      <c r="W60" s="94"/>
      <c r="X60" s="94"/>
      <c r="Y60" s="94"/>
      <c r="Z60" s="94"/>
      <c r="AA60" s="94"/>
      <c r="AB60" s="94"/>
      <c r="AC60" s="94"/>
      <c r="AD60" s="94"/>
      <c r="AE60" s="91"/>
      <c r="AF60" s="94"/>
      <c r="AG60" s="94"/>
      <c r="AH60" s="106"/>
      <c r="AI60" s="107"/>
      <c r="AJ60" s="103"/>
    </row>
    <row r="61" spans="2:37" s="21" customFormat="1" ht="127.5" customHeight="1" x14ac:dyDescent="0.3">
      <c r="B61" s="10" t="s">
        <v>126</v>
      </c>
      <c r="C61" s="11" t="s">
        <v>89</v>
      </c>
      <c r="D61" s="10" t="s">
        <v>127</v>
      </c>
      <c r="E61" s="12" t="s">
        <v>90</v>
      </c>
      <c r="F61" s="10" t="s">
        <v>128</v>
      </c>
      <c r="G61" s="10" t="s">
        <v>91</v>
      </c>
      <c r="H61" s="10" t="s">
        <v>43</v>
      </c>
      <c r="I61" s="10" t="s">
        <v>43</v>
      </c>
      <c r="J61" s="7" t="s">
        <v>68</v>
      </c>
      <c r="K61" s="13" t="s">
        <v>92</v>
      </c>
      <c r="L61" s="7" t="s">
        <v>93</v>
      </c>
      <c r="M61" s="13">
        <v>1044</v>
      </c>
      <c r="N61" s="14" t="s">
        <v>47</v>
      </c>
      <c r="O61" s="10" t="s">
        <v>94</v>
      </c>
      <c r="P61" s="12" t="s">
        <v>49</v>
      </c>
      <c r="Q61" s="10" t="s">
        <v>50</v>
      </c>
      <c r="R61" s="10" t="s">
        <v>51</v>
      </c>
      <c r="S61" s="10" t="s">
        <v>52</v>
      </c>
      <c r="T61" s="15">
        <f>U61+U64</f>
        <v>331916.84999999998</v>
      </c>
      <c r="U61" s="118">
        <v>139845.85</v>
      </c>
      <c r="V61" s="119">
        <v>139845.85</v>
      </c>
      <c r="W61" s="17" t="s">
        <v>53</v>
      </c>
      <c r="X61" s="17" t="s">
        <v>53</v>
      </c>
      <c r="Y61" s="17" t="s">
        <v>53</v>
      </c>
      <c r="Z61" s="17" t="s">
        <v>53</v>
      </c>
      <c r="AA61" s="17" t="s">
        <v>53</v>
      </c>
      <c r="AB61" s="97">
        <v>24678.68</v>
      </c>
      <c r="AC61" s="16" t="s">
        <v>54</v>
      </c>
      <c r="AD61" s="17"/>
      <c r="AE61" s="97">
        <f>U61</f>
        <v>139845.85</v>
      </c>
      <c r="AF61" s="16"/>
      <c r="AG61" s="15"/>
      <c r="AH61" s="18">
        <v>45078</v>
      </c>
      <c r="AI61" s="19" t="s">
        <v>140</v>
      </c>
      <c r="AJ61" s="20">
        <v>45082</v>
      </c>
    </row>
    <row r="62" spans="2:37" s="120" customFormat="1" ht="45.75" customHeight="1" x14ac:dyDescent="0.3">
      <c r="B62" s="102" t="s">
        <v>129</v>
      </c>
      <c r="C62" s="121"/>
      <c r="D62" s="22"/>
      <c r="E62" s="122"/>
      <c r="F62" s="23"/>
      <c r="G62" s="123"/>
      <c r="H62" s="123"/>
      <c r="I62" s="123"/>
      <c r="J62" s="93" t="s">
        <v>95</v>
      </c>
      <c r="K62" s="24" t="s">
        <v>96</v>
      </c>
      <c r="L62" s="93" t="s">
        <v>97</v>
      </c>
      <c r="M62" s="13">
        <v>95</v>
      </c>
      <c r="N62" s="25"/>
      <c r="O62" s="23"/>
      <c r="P62" s="26"/>
      <c r="Q62" s="23"/>
      <c r="R62" s="23"/>
      <c r="S62" s="23"/>
      <c r="T62" s="27"/>
      <c r="U62" s="28"/>
      <c r="V62" s="28"/>
      <c r="W62" s="113"/>
      <c r="X62" s="113"/>
      <c r="Y62" s="113"/>
      <c r="Z62" s="113"/>
      <c r="AA62" s="113"/>
      <c r="AB62" s="28"/>
      <c r="AC62" s="28"/>
      <c r="AD62" s="113"/>
      <c r="AE62" s="28"/>
      <c r="AF62" s="28"/>
      <c r="AG62" s="27"/>
      <c r="AH62" s="29"/>
      <c r="AI62" s="29"/>
      <c r="AJ62" s="122"/>
      <c r="AK62" s="124"/>
    </row>
    <row r="63" spans="2:37" s="120" customFormat="1" ht="60" customHeight="1" x14ac:dyDescent="0.3">
      <c r="B63" s="102" t="s">
        <v>129</v>
      </c>
      <c r="C63" s="121"/>
      <c r="D63" s="123"/>
      <c r="E63" s="121"/>
      <c r="F63" s="30"/>
      <c r="G63" s="123"/>
      <c r="H63" s="125"/>
      <c r="I63" s="125"/>
      <c r="J63" s="7" t="s">
        <v>98</v>
      </c>
      <c r="K63" s="24" t="s">
        <v>74</v>
      </c>
      <c r="L63" s="93" t="s">
        <v>99</v>
      </c>
      <c r="M63" s="13">
        <v>2635</v>
      </c>
      <c r="N63" s="31"/>
      <c r="O63" s="30"/>
      <c r="P63" s="22"/>
      <c r="Q63" s="121"/>
      <c r="R63" s="126"/>
      <c r="S63" s="123"/>
      <c r="T63" s="27"/>
      <c r="U63" s="32"/>
      <c r="V63" s="32"/>
      <c r="W63" s="115"/>
      <c r="X63" s="115"/>
      <c r="Y63" s="115"/>
      <c r="Z63" s="115"/>
      <c r="AA63" s="115"/>
      <c r="AB63" s="32"/>
      <c r="AC63" s="32"/>
      <c r="AD63" s="115"/>
      <c r="AE63" s="32"/>
      <c r="AF63" s="32"/>
      <c r="AG63" s="33"/>
      <c r="AH63" s="29"/>
      <c r="AI63" s="29"/>
      <c r="AJ63" s="122"/>
      <c r="AK63" s="124"/>
    </row>
    <row r="64" spans="2:37" s="120" customFormat="1" ht="60" customHeight="1" x14ac:dyDescent="0.3">
      <c r="B64" s="102" t="s">
        <v>129</v>
      </c>
      <c r="C64" s="121"/>
      <c r="D64" s="123"/>
      <c r="E64" s="121"/>
      <c r="F64" s="10" t="s">
        <v>130</v>
      </c>
      <c r="G64" s="10" t="s">
        <v>91</v>
      </c>
      <c r="H64" s="127"/>
      <c r="I64" s="127"/>
      <c r="J64" s="7" t="s">
        <v>68</v>
      </c>
      <c r="K64" s="24" t="s">
        <v>92</v>
      </c>
      <c r="L64" s="93" t="s">
        <v>93</v>
      </c>
      <c r="M64" s="13">
        <v>339</v>
      </c>
      <c r="N64" s="34" t="s">
        <v>47</v>
      </c>
      <c r="O64" s="23" t="s">
        <v>67</v>
      </c>
      <c r="P64" s="123"/>
      <c r="Q64" s="121"/>
      <c r="R64" s="126"/>
      <c r="S64" s="123"/>
      <c r="T64" s="28"/>
      <c r="U64" s="35">
        <f>V64</f>
        <v>192071</v>
      </c>
      <c r="V64" s="35">
        <v>192071</v>
      </c>
      <c r="W64" s="113" t="s">
        <v>53</v>
      </c>
      <c r="X64" s="113" t="s">
        <v>53</v>
      </c>
      <c r="Y64" s="113" t="s">
        <v>53</v>
      </c>
      <c r="Z64" s="113" t="s">
        <v>53</v>
      </c>
      <c r="AA64" s="113" t="s">
        <v>53</v>
      </c>
      <c r="AB64" s="28">
        <v>33895</v>
      </c>
      <c r="AC64" s="28" t="s">
        <v>54</v>
      </c>
      <c r="AD64" s="113"/>
      <c r="AE64" s="28">
        <f>U64</f>
        <v>192071</v>
      </c>
      <c r="AF64" s="28"/>
      <c r="AG64" s="27"/>
      <c r="AH64" s="18">
        <v>45078</v>
      </c>
      <c r="AI64" s="19" t="s">
        <v>140</v>
      </c>
      <c r="AJ64" s="122"/>
      <c r="AK64" s="124"/>
    </row>
    <row r="65" spans="2:39" s="120" customFormat="1" ht="60" customHeight="1" x14ac:dyDescent="0.3">
      <c r="B65" s="102" t="s">
        <v>129</v>
      </c>
      <c r="C65" s="121"/>
      <c r="D65" s="22"/>
      <c r="E65" s="122"/>
      <c r="F65" s="23"/>
      <c r="G65" s="123"/>
      <c r="H65" s="127" t="s">
        <v>43</v>
      </c>
      <c r="I65" s="127" t="s">
        <v>43</v>
      </c>
      <c r="J65" s="93" t="s">
        <v>95</v>
      </c>
      <c r="K65" s="24" t="s">
        <v>96</v>
      </c>
      <c r="L65" s="93" t="s">
        <v>97</v>
      </c>
      <c r="M65" s="13">
        <v>150</v>
      </c>
      <c r="N65" s="36"/>
      <c r="O65" s="23"/>
      <c r="P65" s="23"/>
      <c r="Q65" s="23"/>
      <c r="R65" s="23"/>
      <c r="S65" s="23"/>
      <c r="T65" s="28"/>
      <c r="U65" s="35"/>
      <c r="V65" s="35"/>
      <c r="W65" s="113"/>
      <c r="X65" s="113"/>
      <c r="Y65" s="113"/>
      <c r="Z65" s="113"/>
      <c r="AA65" s="113"/>
      <c r="AB65" s="28"/>
      <c r="AC65" s="28"/>
      <c r="AD65" s="113"/>
      <c r="AE65" s="28"/>
      <c r="AF65" s="28"/>
      <c r="AG65" s="27"/>
      <c r="AH65" s="29"/>
      <c r="AI65" s="29"/>
      <c r="AJ65" s="122"/>
      <c r="AK65" s="124"/>
    </row>
    <row r="66" spans="2:39" s="120" customFormat="1" ht="60" customHeight="1" x14ac:dyDescent="0.3">
      <c r="B66" s="128" t="s">
        <v>129</v>
      </c>
      <c r="C66" s="129"/>
      <c r="D66" s="37"/>
      <c r="E66" s="130"/>
      <c r="F66" s="30"/>
      <c r="G66" s="125"/>
      <c r="H66" s="127"/>
      <c r="I66" s="127"/>
      <c r="J66" s="7" t="s">
        <v>98</v>
      </c>
      <c r="K66" s="24" t="s">
        <v>74</v>
      </c>
      <c r="L66" s="93" t="s">
        <v>99</v>
      </c>
      <c r="M66" s="13">
        <v>504</v>
      </c>
      <c r="N66" s="36"/>
      <c r="O66" s="23"/>
      <c r="P66" s="23"/>
      <c r="Q66" s="23"/>
      <c r="R66" s="23"/>
      <c r="S66" s="23"/>
      <c r="T66" s="28"/>
      <c r="U66" s="35"/>
      <c r="V66" s="131"/>
      <c r="W66" s="113"/>
      <c r="X66" s="113"/>
      <c r="Y66" s="113"/>
      <c r="Z66" s="113"/>
      <c r="AA66" s="113"/>
      <c r="AB66" s="28"/>
      <c r="AC66" s="28"/>
      <c r="AD66" s="113"/>
      <c r="AE66" s="28"/>
      <c r="AF66" s="28"/>
      <c r="AG66" s="27"/>
      <c r="AH66" s="38"/>
      <c r="AI66" s="38"/>
      <c r="AJ66" s="130"/>
    </row>
    <row r="67" spans="2:39" s="120" customFormat="1" ht="156.75" customHeight="1" x14ac:dyDescent="0.3">
      <c r="B67" s="123" t="s">
        <v>100</v>
      </c>
      <c r="C67" s="132" t="s">
        <v>131</v>
      </c>
      <c r="D67" s="39" t="s">
        <v>127</v>
      </c>
      <c r="E67" s="132" t="s">
        <v>90</v>
      </c>
      <c r="F67" s="10" t="s">
        <v>132</v>
      </c>
      <c r="G67" s="132" t="s">
        <v>91</v>
      </c>
      <c r="H67" s="132" t="s">
        <v>43</v>
      </c>
      <c r="I67" s="132" t="s">
        <v>43</v>
      </c>
      <c r="J67" s="7" t="s">
        <v>68</v>
      </c>
      <c r="K67" s="24" t="s">
        <v>92</v>
      </c>
      <c r="L67" s="93" t="s">
        <v>93</v>
      </c>
      <c r="M67" s="180">
        <v>981</v>
      </c>
      <c r="N67" s="34" t="s">
        <v>47</v>
      </c>
      <c r="O67" s="10" t="s">
        <v>82</v>
      </c>
      <c r="P67" s="10" t="s">
        <v>49</v>
      </c>
      <c r="Q67" s="10" t="s">
        <v>50</v>
      </c>
      <c r="R67" s="10" t="s">
        <v>51</v>
      </c>
      <c r="S67" s="10" t="s">
        <v>52</v>
      </c>
      <c r="T67" s="41">
        <f>U67</f>
        <v>330007.75</v>
      </c>
      <c r="U67" s="42">
        <f>V67</f>
        <v>330007.75</v>
      </c>
      <c r="V67" s="133">
        <v>330007.75</v>
      </c>
      <c r="W67" s="134" t="s">
        <v>53</v>
      </c>
      <c r="X67" s="134" t="s">
        <v>53</v>
      </c>
      <c r="Y67" s="134" t="s">
        <v>53</v>
      </c>
      <c r="Z67" s="134" t="s">
        <v>53</v>
      </c>
      <c r="AA67" s="134" t="s">
        <v>53</v>
      </c>
      <c r="AB67" s="135">
        <v>58236.67</v>
      </c>
      <c r="AC67" s="42" t="s">
        <v>54</v>
      </c>
      <c r="AD67" s="134"/>
      <c r="AE67" s="43">
        <f>U67</f>
        <v>330007.75</v>
      </c>
      <c r="AF67" s="42"/>
      <c r="AG67" s="42"/>
      <c r="AH67" s="136" t="s">
        <v>141</v>
      </c>
      <c r="AI67" s="137" t="s">
        <v>142</v>
      </c>
      <c r="AJ67" s="174">
        <v>45450</v>
      </c>
    </row>
    <row r="68" spans="2:39" s="120" customFormat="1" ht="49.5" customHeight="1" x14ac:dyDescent="0.3">
      <c r="B68" s="102" t="s">
        <v>133</v>
      </c>
      <c r="C68" s="123"/>
      <c r="D68" s="44"/>
      <c r="E68" s="123"/>
      <c r="F68" s="23"/>
      <c r="G68" s="123"/>
      <c r="H68" s="123"/>
      <c r="I68" s="123"/>
      <c r="J68" s="93" t="s">
        <v>95</v>
      </c>
      <c r="K68" s="24" t="s">
        <v>96</v>
      </c>
      <c r="L68" s="93" t="s">
        <v>97</v>
      </c>
      <c r="M68" s="40">
        <v>452</v>
      </c>
      <c r="N68" s="36"/>
      <c r="O68" s="23"/>
      <c r="P68" s="23"/>
      <c r="Q68" s="23"/>
      <c r="R68" s="23"/>
      <c r="S68" s="23"/>
      <c r="T68" s="45"/>
      <c r="U68" s="46"/>
      <c r="V68" s="47"/>
      <c r="W68" s="138"/>
      <c r="X68" s="138"/>
      <c r="Y68" s="138"/>
      <c r="Z68" s="138"/>
      <c r="AA68" s="138"/>
      <c r="AB68" s="47"/>
      <c r="AC68" s="46"/>
      <c r="AD68" s="138"/>
      <c r="AE68" s="47"/>
      <c r="AF68" s="46"/>
      <c r="AG68" s="46"/>
      <c r="AH68" s="139"/>
      <c r="AI68" s="48"/>
      <c r="AJ68" s="123"/>
      <c r="AK68" s="140"/>
    </row>
    <row r="69" spans="2:39" s="120" customFormat="1" ht="49.5" customHeight="1" x14ac:dyDescent="0.3">
      <c r="B69" s="102" t="s">
        <v>133</v>
      </c>
      <c r="C69" s="123"/>
      <c r="D69" s="44"/>
      <c r="E69" s="123"/>
      <c r="F69" s="23"/>
      <c r="G69" s="123"/>
      <c r="H69" s="125"/>
      <c r="I69" s="125"/>
      <c r="J69" s="7" t="s">
        <v>98</v>
      </c>
      <c r="K69" s="24" t="s">
        <v>74</v>
      </c>
      <c r="L69" s="93" t="s">
        <v>99</v>
      </c>
      <c r="M69" s="180">
        <v>1164</v>
      </c>
      <c r="N69" s="36"/>
      <c r="O69" s="23"/>
      <c r="P69" s="23"/>
      <c r="Q69" s="23"/>
      <c r="R69" s="23"/>
      <c r="S69" s="23"/>
      <c r="T69" s="45"/>
      <c r="U69" s="46"/>
      <c r="V69" s="47"/>
      <c r="W69" s="138"/>
      <c r="X69" s="138"/>
      <c r="Y69" s="138"/>
      <c r="Z69" s="138"/>
      <c r="AA69" s="138"/>
      <c r="AB69" s="47"/>
      <c r="AC69" s="46"/>
      <c r="AD69" s="138"/>
      <c r="AE69" s="47"/>
      <c r="AF69" s="46"/>
      <c r="AG69" s="46"/>
      <c r="AH69" s="141"/>
      <c r="AI69" s="142"/>
      <c r="AJ69" s="125"/>
    </row>
    <row r="70" spans="2:39" s="143" customFormat="1" ht="120.75" customHeight="1" x14ac:dyDescent="0.3">
      <c r="B70" s="132" t="s">
        <v>102</v>
      </c>
      <c r="C70" s="132" t="s">
        <v>134</v>
      </c>
      <c r="D70" s="49" t="s">
        <v>127</v>
      </c>
      <c r="E70" s="132" t="s">
        <v>90</v>
      </c>
      <c r="F70" s="50" t="s">
        <v>135</v>
      </c>
      <c r="G70" s="132" t="s">
        <v>91</v>
      </c>
      <c r="H70" s="132" t="s">
        <v>43</v>
      </c>
      <c r="I70" s="132" t="s">
        <v>43</v>
      </c>
      <c r="J70" s="8" t="s">
        <v>68</v>
      </c>
      <c r="K70" s="51" t="s">
        <v>92</v>
      </c>
      <c r="L70" s="144" t="s">
        <v>93</v>
      </c>
      <c r="M70" s="52">
        <v>933</v>
      </c>
      <c r="N70" s="53" t="s">
        <v>47</v>
      </c>
      <c r="O70" s="50" t="s">
        <v>103</v>
      </c>
      <c r="P70" s="50" t="s">
        <v>49</v>
      </c>
      <c r="Q70" s="50" t="s">
        <v>50</v>
      </c>
      <c r="R70" s="50" t="s">
        <v>51</v>
      </c>
      <c r="S70" s="50" t="s">
        <v>52</v>
      </c>
      <c r="T70" s="54">
        <f>U70+U73</f>
        <v>1249317.77</v>
      </c>
      <c r="U70" s="55">
        <f>V70</f>
        <v>807500</v>
      </c>
      <c r="V70" s="55">
        <v>807500</v>
      </c>
      <c r="W70" s="145" t="s">
        <v>53</v>
      </c>
      <c r="X70" s="145" t="s">
        <v>53</v>
      </c>
      <c r="Y70" s="145" t="s">
        <v>53</v>
      </c>
      <c r="Z70" s="145" t="s">
        <v>53</v>
      </c>
      <c r="AA70" s="145" t="s">
        <v>53</v>
      </c>
      <c r="AB70" s="55">
        <v>142500</v>
      </c>
      <c r="AC70" s="55" t="s">
        <v>54</v>
      </c>
      <c r="AD70" s="146"/>
      <c r="AE70" s="55">
        <f>U70</f>
        <v>807500</v>
      </c>
      <c r="AF70" s="55"/>
      <c r="AG70" s="56"/>
      <c r="AH70" s="147" t="s">
        <v>143</v>
      </c>
      <c r="AI70" s="148" t="s">
        <v>141</v>
      </c>
      <c r="AJ70" s="149">
        <v>45363</v>
      </c>
    </row>
    <row r="71" spans="2:39" s="143" customFormat="1" ht="43.2" x14ac:dyDescent="0.3">
      <c r="B71" s="102" t="s">
        <v>136</v>
      </c>
      <c r="C71" s="123"/>
      <c r="D71" s="39"/>
      <c r="E71" s="123"/>
      <c r="F71" s="57"/>
      <c r="G71" s="123"/>
      <c r="H71" s="123"/>
      <c r="I71" s="123"/>
      <c r="J71" s="144" t="s">
        <v>95</v>
      </c>
      <c r="K71" s="51" t="s">
        <v>96</v>
      </c>
      <c r="L71" s="144" t="s">
        <v>97</v>
      </c>
      <c r="M71" s="52">
        <v>332</v>
      </c>
      <c r="N71" s="58"/>
      <c r="O71" s="57"/>
      <c r="P71" s="57"/>
      <c r="Q71" s="57"/>
      <c r="R71" s="57"/>
      <c r="S71" s="57"/>
      <c r="T71" s="59"/>
      <c r="U71" s="60"/>
      <c r="V71" s="60"/>
      <c r="W71" s="150"/>
      <c r="X71" s="150"/>
      <c r="Y71" s="150"/>
      <c r="Z71" s="150"/>
      <c r="AA71" s="150"/>
      <c r="AB71" s="60"/>
      <c r="AC71" s="60"/>
      <c r="AD71" s="151"/>
      <c r="AE71" s="60"/>
      <c r="AF71" s="60"/>
      <c r="AG71" s="61"/>
      <c r="AH71" s="62"/>
      <c r="AI71" s="63"/>
      <c r="AJ71" s="152"/>
      <c r="AK71" s="153"/>
      <c r="AL71" s="153"/>
      <c r="AM71" s="153"/>
    </row>
    <row r="72" spans="2:39" s="143" customFormat="1" ht="120.75" customHeight="1" x14ac:dyDescent="0.3">
      <c r="B72" s="102" t="s">
        <v>136</v>
      </c>
      <c r="C72" s="123"/>
      <c r="D72" s="123"/>
      <c r="E72" s="123"/>
      <c r="F72" s="64"/>
      <c r="G72" s="125"/>
      <c r="H72" s="125"/>
      <c r="I72" s="125"/>
      <c r="J72" s="8" t="s">
        <v>98</v>
      </c>
      <c r="K72" s="51" t="s">
        <v>74</v>
      </c>
      <c r="L72" s="144" t="s">
        <v>99</v>
      </c>
      <c r="M72" s="52">
        <v>1122</v>
      </c>
      <c r="N72" s="65"/>
      <c r="O72" s="64"/>
      <c r="P72" s="123"/>
      <c r="Q72" s="123"/>
      <c r="R72" s="123"/>
      <c r="S72" s="123"/>
      <c r="U72" s="66"/>
      <c r="V72" s="66"/>
      <c r="W72" s="154"/>
      <c r="X72" s="154"/>
      <c r="Y72" s="154"/>
      <c r="Z72" s="154"/>
      <c r="AA72" s="154"/>
      <c r="AB72" s="66"/>
      <c r="AC72" s="66"/>
      <c r="AD72" s="155"/>
      <c r="AE72" s="66"/>
      <c r="AF72" s="66"/>
      <c r="AG72" s="67"/>
      <c r="AH72" s="62"/>
      <c r="AI72" s="63"/>
      <c r="AJ72" s="123"/>
    </row>
    <row r="73" spans="2:39" s="143" customFormat="1" ht="120.75" customHeight="1" x14ac:dyDescent="0.3">
      <c r="B73" s="102" t="s">
        <v>136</v>
      </c>
      <c r="C73" s="123"/>
      <c r="D73" s="123"/>
      <c r="E73" s="123"/>
      <c r="F73" s="68" t="s">
        <v>137</v>
      </c>
      <c r="G73" s="156" t="s">
        <v>91</v>
      </c>
      <c r="H73" s="157" t="s">
        <v>43</v>
      </c>
      <c r="I73" s="132" t="s">
        <v>43</v>
      </c>
      <c r="J73" s="7" t="s">
        <v>68</v>
      </c>
      <c r="K73" s="24" t="s">
        <v>92</v>
      </c>
      <c r="L73" s="93" t="s">
        <v>93</v>
      </c>
      <c r="M73" s="40">
        <v>631</v>
      </c>
      <c r="N73" s="34" t="s">
        <v>47</v>
      </c>
      <c r="O73" s="23" t="s">
        <v>101</v>
      </c>
      <c r="P73" s="123"/>
      <c r="Q73" s="123"/>
      <c r="R73" s="123"/>
      <c r="S73" s="123"/>
      <c r="U73" s="178">
        <v>441817.77</v>
      </c>
      <c r="V73" s="179">
        <v>441817.77</v>
      </c>
      <c r="W73" s="138" t="s">
        <v>53</v>
      </c>
      <c r="X73" s="138" t="s">
        <v>53</v>
      </c>
      <c r="Y73" s="138" t="s">
        <v>53</v>
      </c>
      <c r="Z73" s="138" t="s">
        <v>53</v>
      </c>
      <c r="AA73" s="138" t="s">
        <v>53</v>
      </c>
      <c r="AB73" s="135">
        <v>77967.850000000006</v>
      </c>
      <c r="AC73" s="46" t="s">
        <v>54</v>
      </c>
      <c r="AD73" s="138"/>
      <c r="AE73" s="46">
        <f>U73</f>
        <v>441817.77</v>
      </c>
      <c r="AF73" s="46"/>
      <c r="AG73" s="70"/>
      <c r="AH73" s="71"/>
      <c r="AI73" s="72"/>
      <c r="AJ73" s="123"/>
    </row>
    <row r="74" spans="2:39" s="143" customFormat="1" ht="120.75" customHeight="1" x14ac:dyDescent="0.3">
      <c r="B74" s="102" t="s">
        <v>136</v>
      </c>
      <c r="C74" s="123"/>
      <c r="D74" s="39"/>
      <c r="E74" s="123"/>
      <c r="F74" s="73"/>
      <c r="G74" s="158"/>
      <c r="H74" s="122"/>
      <c r="I74" s="123"/>
      <c r="J74" s="93" t="s">
        <v>95</v>
      </c>
      <c r="K74" s="24" t="s">
        <v>96</v>
      </c>
      <c r="L74" s="93" t="s">
        <v>97</v>
      </c>
      <c r="M74" s="159">
        <v>68</v>
      </c>
      <c r="N74" s="36"/>
      <c r="O74" s="23"/>
      <c r="P74" s="23"/>
      <c r="Q74" s="23"/>
      <c r="R74" s="23"/>
      <c r="S74" s="73"/>
      <c r="T74" s="158"/>
      <c r="U74" s="158"/>
      <c r="V74" s="69"/>
      <c r="W74" s="138"/>
      <c r="X74" s="138"/>
      <c r="Y74" s="138"/>
      <c r="Z74" s="138"/>
      <c r="AA74" s="138"/>
      <c r="AB74" s="46"/>
      <c r="AC74" s="46"/>
      <c r="AD74" s="138"/>
      <c r="AE74" s="46"/>
      <c r="AF74" s="46"/>
      <c r="AG74" s="70"/>
      <c r="AH74" s="62"/>
      <c r="AI74" s="63"/>
      <c r="AJ74" s="160"/>
    </row>
    <row r="75" spans="2:39" s="143" customFormat="1" ht="120.75" customHeight="1" x14ac:dyDescent="0.3">
      <c r="B75" s="102"/>
      <c r="C75" s="123"/>
      <c r="D75" s="39"/>
      <c r="E75" s="123"/>
      <c r="F75" s="73"/>
      <c r="G75" s="158"/>
      <c r="H75" s="122"/>
      <c r="I75" s="123"/>
      <c r="J75" s="93" t="s">
        <v>44</v>
      </c>
      <c r="K75" s="24" t="s">
        <v>145</v>
      </c>
      <c r="L75" s="93" t="s">
        <v>46</v>
      </c>
      <c r="M75" s="159">
        <v>50</v>
      </c>
      <c r="N75" s="36"/>
      <c r="O75" s="23"/>
      <c r="P75" s="23"/>
      <c r="Q75" s="23"/>
      <c r="R75" s="23"/>
      <c r="S75" s="73"/>
      <c r="T75" s="158"/>
      <c r="U75" s="158"/>
      <c r="V75" s="69"/>
      <c r="W75" s="138"/>
      <c r="X75" s="138"/>
      <c r="Y75" s="138"/>
      <c r="Z75" s="138"/>
      <c r="AA75" s="138"/>
      <c r="AB75" s="46"/>
      <c r="AC75" s="46"/>
      <c r="AD75" s="138"/>
      <c r="AE75" s="46"/>
      <c r="AF75" s="46"/>
      <c r="AG75" s="70"/>
      <c r="AH75" s="62"/>
      <c r="AI75" s="63"/>
      <c r="AJ75" s="160"/>
    </row>
    <row r="76" spans="2:39" s="143" customFormat="1" ht="120.75" customHeight="1" x14ac:dyDescent="0.3">
      <c r="B76" s="102"/>
      <c r="C76" s="123"/>
      <c r="D76" s="39"/>
      <c r="E76" s="123"/>
      <c r="F76" s="73"/>
      <c r="G76" s="158"/>
      <c r="H76" s="122"/>
      <c r="I76" s="123"/>
      <c r="J76" s="93" t="s">
        <v>59</v>
      </c>
      <c r="K76" s="24" t="s">
        <v>146</v>
      </c>
      <c r="L76" s="93" t="s">
        <v>61</v>
      </c>
      <c r="M76" s="159">
        <v>242</v>
      </c>
      <c r="N76" s="36"/>
      <c r="O76" s="23"/>
      <c r="P76" s="23"/>
      <c r="Q76" s="23"/>
      <c r="R76" s="23"/>
      <c r="S76" s="73"/>
      <c r="T76" s="158"/>
      <c r="U76" s="158"/>
      <c r="V76" s="69"/>
      <c r="W76" s="138"/>
      <c r="X76" s="138"/>
      <c r="Y76" s="138"/>
      <c r="Z76" s="138"/>
      <c r="AA76" s="138"/>
      <c r="AB76" s="46"/>
      <c r="AC76" s="46"/>
      <c r="AD76" s="138"/>
      <c r="AE76" s="46"/>
      <c r="AF76" s="46"/>
      <c r="AG76" s="70"/>
      <c r="AH76" s="62"/>
      <c r="AI76" s="63"/>
      <c r="AJ76" s="160"/>
    </row>
    <row r="77" spans="2:39" s="143" customFormat="1" ht="120.75" customHeight="1" x14ac:dyDescent="0.25">
      <c r="B77" s="128" t="s">
        <v>136</v>
      </c>
      <c r="C77" s="125"/>
      <c r="D77" s="39"/>
      <c r="E77" s="125"/>
      <c r="F77" s="74"/>
      <c r="G77" s="161"/>
      <c r="H77" s="130"/>
      <c r="I77" s="125"/>
      <c r="J77" s="7" t="s">
        <v>98</v>
      </c>
      <c r="K77" s="24" t="s">
        <v>74</v>
      </c>
      <c r="L77" s="93" t="s">
        <v>99</v>
      </c>
      <c r="M77" s="40">
        <v>696</v>
      </c>
      <c r="N77" s="75"/>
      <c r="O77" s="30"/>
      <c r="P77" s="30"/>
      <c r="Q77" s="30"/>
      <c r="R77" s="30"/>
      <c r="S77" s="74"/>
      <c r="T77" s="161"/>
      <c r="U77" s="161"/>
      <c r="V77" s="76"/>
      <c r="W77" s="162"/>
      <c r="X77" s="162"/>
      <c r="Y77" s="162"/>
      <c r="Z77" s="162"/>
      <c r="AA77" s="162"/>
      <c r="AB77" s="77"/>
      <c r="AC77" s="77"/>
      <c r="AD77" s="162"/>
      <c r="AE77" s="77"/>
      <c r="AF77" s="77"/>
      <c r="AG77" s="78"/>
      <c r="AH77" s="79"/>
      <c r="AI77" s="80"/>
      <c r="AJ77" s="163"/>
    </row>
    <row r="78" spans="2:39" s="120" customFormat="1" ht="100.8" x14ac:dyDescent="0.3">
      <c r="B78" s="123" t="s">
        <v>104</v>
      </c>
      <c r="C78" s="126" t="s">
        <v>105</v>
      </c>
      <c r="D78" s="49" t="s">
        <v>127</v>
      </c>
      <c r="E78" s="122" t="s">
        <v>90</v>
      </c>
      <c r="F78" s="23" t="s">
        <v>138</v>
      </c>
      <c r="G78" s="123" t="s">
        <v>91</v>
      </c>
      <c r="H78" s="123" t="s">
        <v>43</v>
      </c>
      <c r="I78" s="123" t="s">
        <v>43</v>
      </c>
      <c r="J78" s="81" t="s">
        <v>68</v>
      </c>
      <c r="K78" s="82" t="s">
        <v>92</v>
      </c>
      <c r="L78" s="164" t="s">
        <v>93</v>
      </c>
      <c r="M78" s="83">
        <v>500</v>
      </c>
      <c r="N78" s="25" t="s">
        <v>47</v>
      </c>
      <c r="O78" s="23" t="s">
        <v>106</v>
      </c>
      <c r="P78" s="26" t="s">
        <v>49</v>
      </c>
      <c r="Q78" s="23" t="s">
        <v>50</v>
      </c>
      <c r="R78" s="23" t="s">
        <v>51</v>
      </c>
      <c r="S78" s="73" t="s">
        <v>52</v>
      </c>
      <c r="T78" s="45">
        <f>U78</f>
        <v>719304.2</v>
      </c>
      <c r="U78" s="175">
        <f>V78</f>
        <v>719304.2</v>
      </c>
      <c r="V78" s="176">
        <v>719304.2</v>
      </c>
      <c r="W78" s="138" t="s">
        <v>53</v>
      </c>
      <c r="X78" s="138" t="s">
        <v>53</v>
      </c>
      <c r="Y78" s="138" t="s">
        <v>53</v>
      </c>
      <c r="Z78" s="138" t="s">
        <v>53</v>
      </c>
      <c r="AA78" s="138" t="s">
        <v>53</v>
      </c>
      <c r="AB78" s="165">
        <v>126936.04</v>
      </c>
      <c r="AC78" s="45" t="s">
        <v>54</v>
      </c>
      <c r="AD78" s="138"/>
      <c r="AE78" s="45">
        <f>U78</f>
        <v>719304.2</v>
      </c>
      <c r="AF78" s="45"/>
      <c r="AG78" s="45"/>
      <c r="AH78" s="166">
        <v>45292</v>
      </c>
      <c r="AI78" s="167" t="s">
        <v>141</v>
      </c>
      <c r="AJ78" s="149">
        <v>45294</v>
      </c>
    </row>
    <row r="79" spans="2:39" s="120" customFormat="1" ht="43.2" x14ac:dyDescent="0.3">
      <c r="B79" s="102" t="s">
        <v>139</v>
      </c>
      <c r="C79" s="126"/>
      <c r="D79" s="44"/>
      <c r="E79" s="122"/>
      <c r="F79" s="23"/>
      <c r="G79" s="123"/>
      <c r="H79" s="123"/>
      <c r="I79" s="123"/>
      <c r="J79" s="93" t="s">
        <v>95</v>
      </c>
      <c r="K79" s="24" t="s">
        <v>96</v>
      </c>
      <c r="L79" s="93" t="s">
        <v>97</v>
      </c>
      <c r="M79" s="13">
        <v>50</v>
      </c>
      <c r="N79" s="25"/>
      <c r="O79" s="23"/>
      <c r="P79" s="26"/>
      <c r="Q79" s="23"/>
      <c r="R79" s="23"/>
      <c r="S79" s="73"/>
      <c r="T79" s="45"/>
      <c r="U79" s="45"/>
      <c r="V79" s="45"/>
      <c r="W79" s="138"/>
      <c r="X79" s="138"/>
      <c r="Y79" s="138"/>
      <c r="Z79" s="138"/>
      <c r="AA79" s="138"/>
      <c r="AB79" s="45"/>
      <c r="AC79" s="45"/>
      <c r="AD79" s="138"/>
      <c r="AE79" s="45"/>
      <c r="AF79" s="45"/>
      <c r="AG79" s="45"/>
      <c r="AH79" s="168"/>
      <c r="AI79" s="169"/>
      <c r="AJ79" s="122"/>
      <c r="AK79" s="140"/>
      <c r="AL79" s="140"/>
      <c r="AM79" s="140"/>
    </row>
    <row r="80" spans="2:39" s="120" customFormat="1" ht="43.2" x14ac:dyDescent="0.3">
      <c r="B80" s="128" t="s">
        <v>139</v>
      </c>
      <c r="C80" s="170"/>
      <c r="D80" s="84"/>
      <c r="E80" s="130"/>
      <c r="F80" s="30"/>
      <c r="G80" s="125"/>
      <c r="H80" s="125"/>
      <c r="I80" s="125"/>
      <c r="J80" s="7" t="s">
        <v>98</v>
      </c>
      <c r="K80" s="24" t="s">
        <v>74</v>
      </c>
      <c r="L80" s="93" t="s">
        <v>99</v>
      </c>
      <c r="M80" s="13">
        <v>600</v>
      </c>
      <c r="N80" s="31"/>
      <c r="O80" s="30"/>
      <c r="P80" s="85"/>
      <c r="Q80" s="30"/>
      <c r="R80" s="30"/>
      <c r="S80" s="74"/>
      <c r="T80" s="86"/>
      <c r="U80" s="86"/>
      <c r="V80" s="86"/>
      <c r="W80" s="162"/>
      <c r="X80" s="162"/>
      <c r="Y80" s="162"/>
      <c r="Z80" s="162"/>
      <c r="AA80" s="162"/>
      <c r="AB80" s="86"/>
      <c r="AC80" s="86"/>
      <c r="AD80" s="162"/>
      <c r="AE80" s="86"/>
      <c r="AF80" s="86"/>
      <c r="AG80" s="86"/>
      <c r="AH80" s="171"/>
      <c r="AI80" s="172"/>
      <c r="AJ80" s="125"/>
    </row>
  </sheetData>
  <mergeCells count="26">
    <mergeCell ref="Q4:Q5"/>
    <mergeCell ref="R4:R5"/>
    <mergeCell ref="S4:S5"/>
    <mergeCell ref="AJ4:AJ5"/>
    <mergeCell ref="V4:AA4"/>
    <mergeCell ref="AB4:AB5"/>
    <mergeCell ref="AC4:AC5"/>
    <mergeCell ref="AD4:AF4"/>
    <mergeCell ref="AG4:AG5"/>
    <mergeCell ref="AI4:AI5"/>
    <mergeCell ref="B2:AI2"/>
    <mergeCell ref="B4:B5"/>
    <mergeCell ref="C4:C5"/>
    <mergeCell ref="T4:T5"/>
    <mergeCell ref="U4:U5"/>
    <mergeCell ref="I4:I5"/>
    <mergeCell ref="J4:M4"/>
    <mergeCell ref="N4:N5"/>
    <mergeCell ref="O4:O5"/>
    <mergeCell ref="P4:P5"/>
    <mergeCell ref="D4:D5"/>
    <mergeCell ref="E4:E5"/>
    <mergeCell ref="F4:F5"/>
    <mergeCell ref="G4:G5"/>
    <mergeCell ref="H4:H5"/>
    <mergeCell ref="AH4:AH5"/>
  </mergeCells>
  <pageMargins left="0.25" right="0.25" top="0.75" bottom="0.75" header="0.3" footer="0.3"/>
  <pageSetup paperSize="8" scale="35"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ŠMSM</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Julija Maniuškina</dc:creator>
  <cp:lastModifiedBy>Jolita Grunevienė</cp:lastModifiedBy>
  <cp:lastPrinted>2024-07-24T10:57:14Z</cp:lastPrinted>
  <dcterms:created xsi:type="dcterms:W3CDTF">2022-12-16T11:51:22Z</dcterms:created>
  <dcterms:modified xsi:type="dcterms:W3CDTF">2024-12-17T08:17:42Z</dcterms:modified>
</cp:coreProperties>
</file>