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845" windowHeight="1050"/>
  </bookViews>
  <sheets>
    <sheet name="1.1.1. " sheetId="5" r:id="rId1"/>
    <sheet name="1.1.2." sheetId="6" r:id="rId2"/>
    <sheet name="1.1.3." sheetId="7" r:id="rId3"/>
    <sheet name="1.1.4." sheetId="8" r:id="rId4"/>
    <sheet name="1.1.5." sheetId="9" r:id="rId5"/>
    <sheet name="1.1.6." sheetId="10" r:id="rId6"/>
    <sheet name="1.2.1." sheetId="11" r:id="rId7"/>
    <sheet name="1.2.2." sheetId="12" r:id="rId8"/>
    <sheet name="1.2.3." sheetId="13" r:id="rId9"/>
    <sheet name="1.2.4." sheetId="14" r:id="rId10"/>
    <sheet name="1.3.1. " sheetId="15" r:id="rId11"/>
    <sheet name="1.3.2." sheetId="16" r:id="rId12"/>
    <sheet name="1.3.3." sheetId="17" r:id="rId13"/>
    <sheet name="2.1.1." sheetId="18" r:id="rId14"/>
    <sheet name="2.1.2." sheetId="19" r:id="rId15"/>
    <sheet name="2.1.3." sheetId="20" r:id="rId16"/>
    <sheet name="2.1.4." sheetId="21" r:id="rId17"/>
    <sheet name="2.1.5." sheetId="22" r:id="rId18"/>
    <sheet name="2.1.6." sheetId="23" r:id="rId19"/>
    <sheet name="2.1.7." sheetId="24" r:id="rId20"/>
    <sheet name="2.2.1." sheetId="25" r:id="rId21"/>
    <sheet name="2.2.2." sheetId="26" r:id="rId22"/>
    <sheet name="2.2.3." sheetId="27" r:id="rId23"/>
    <sheet name="2.2.4." sheetId="28" r:id="rId24"/>
    <sheet name="2.3.1." sheetId="29" r:id="rId25"/>
    <sheet name="2.3.2." sheetId="30" r:id="rId26"/>
    <sheet name="2.4.1." sheetId="31" r:id="rId27"/>
    <sheet name="2.4.2." sheetId="32" r:id="rId28"/>
    <sheet name="2.4.3." sheetId="33" r:id="rId29"/>
    <sheet name="2.4.5." sheetId="35" r:id="rId30"/>
    <sheet name="2.4.4." sheetId="34" r:id="rId31"/>
    <sheet name="2.5.1." sheetId="36" r:id="rId32"/>
    <sheet name="2.5.2." sheetId="37" r:id="rId33"/>
    <sheet name="2.5.3." sheetId="38" r:id="rId34"/>
    <sheet name="2.5.4." sheetId="39" r:id="rId35"/>
    <sheet name="2.5.5." sheetId="40" r:id="rId36"/>
    <sheet name="2.5.6." sheetId="41" r:id="rId37"/>
    <sheet name="3.1.1." sheetId="42" r:id="rId38"/>
    <sheet name="3.1.2." sheetId="44" r:id="rId39"/>
    <sheet name="3.1.3." sheetId="45" r:id="rId40"/>
    <sheet name="3.1.4." sheetId="46" r:id="rId41"/>
    <sheet name="3.1.5." sheetId="47" r:id="rId42"/>
    <sheet name="3.1.6." sheetId="48" r:id="rId43"/>
    <sheet name="3.1.7." sheetId="49" r:id="rId44"/>
    <sheet name="3.2.1." sheetId="51" r:id="rId45"/>
    <sheet name="3.2.2." sheetId="52" r:id="rId46"/>
    <sheet name="3.2.3." sheetId="53" r:id="rId47"/>
    <sheet name="3.2.4." sheetId="54" r:id="rId48"/>
    <sheet name="3.2.5." sheetId="55" r:id="rId49"/>
    <sheet name="3.2.6." sheetId="56" r:id="rId50"/>
    <sheet name="3.3.1." sheetId="57" r:id="rId51"/>
    <sheet name="3.3.2." sheetId="58" r:id="rId52"/>
    <sheet name="3.3.3." sheetId="59" r:id="rId53"/>
    <sheet name="3.4.1." sheetId="60" r:id="rId54"/>
    <sheet name="3.4.2." sheetId="61" r:id="rId55"/>
    <sheet name="3.4.3." sheetId="62" r:id="rId56"/>
    <sheet name="3.5.1." sheetId="63" r:id="rId57"/>
    <sheet name="3.5.2." sheetId="64" r:id="rId58"/>
    <sheet name="3.5.3." sheetId="65" r:id="rId59"/>
    <sheet name="3.5.4." sheetId="66" r:id="rId60"/>
    <sheet name="3.5.5." sheetId="67" r:id="rId61"/>
    <sheet name="3.5.6." sheetId="68" r:id="rId62"/>
    <sheet name="3.6.1." sheetId="69" r:id="rId63"/>
    <sheet name="3.6.2." sheetId="70" r:id="rId64"/>
    <sheet name="3.6.3." sheetId="71" r:id="rId65"/>
    <sheet name="4.1.1." sheetId="72" r:id="rId66"/>
    <sheet name="4.1.2." sheetId="73" r:id="rId67"/>
    <sheet name="4.2.1." sheetId="74" r:id="rId68"/>
    <sheet name="4.2.2." sheetId="75" r:id="rId69"/>
    <sheet name="4.2.3." sheetId="76" r:id="rId70"/>
    <sheet name="4.2.4." sheetId="77" r:id="rId71"/>
    <sheet name="Prioritetai" sheetId="2" r:id="rId72"/>
    <sheet name="Sheet1" sheetId="78" r:id="rId73"/>
  </sheets>
  <calcPr calcId="124519"/>
</workbook>
</file>

<file path=xl/calcChain.xml><?xml version="1.0" encoding="utf-8"?>
<calcChain xmlns="http://schemas.openxmlformats.org/spreadsheetml/2006/main">
  <c r="G50" i="2"/>
  <c r="F50" s="1"/>
  <c r="E50" s="1"/>
  <c r="D50" s="1"/>
  <c r="C50" s="1"/>
  <c r="B50" s="1"/>
  <c r="F47"/>
  <c r="E47"/>
  <c r="D47"/>
  <c r="C47"/>
  <c r="B47"/>
  <c r="G40" l="1"/>
  <c r="F40"/>
  <c r="E40"/>
  <c r="D40"/>
  <c r="C40"/>
  <c r="B40"/>
  <c r="F23"/>
  <c r="E23"/>
  <c r="D23"/>
  <c r="C23"/>
  <c r="B23"/>
  <c r="F9"/>
  <c r="E9"/>
  <c r="D9"/>
  <c r="C9"/>
  <c r="B9"/>
  <c r="E17" i="77"/>
  <c r="E17" i="76"/>
  <c r="F23" i="75"/>
  <c r="F21"/>
  <c r="F19"/>
  <c r="F17"/>
  <c r="E17"/>
  <c r="F52" i="74"/>
  <c r="F50"/>
  <c r="F40"/>
  <c r="F38"/>
  <c r="F27"/>
  <c r="F25"/>
  <c r="F23"/>
  <c r="F21"/>
  <c r="E21"/>
  <c r="E2" s="1"/>
  <c r="F36" i="73"/>
  <c r="F34"/>
  <c r="F19"/>
  <c r="F17"/>
  <c r="E17"/>
  <c r="F24" i="72"/>
  <c r="F22"/>
  <c r="E22"/>
  <c r="F5"/>
  <c r="E3"/>
  <c r="F24" i="71"/>
  <c r="F22"/>
  <c r="E18"/>
  <c r="F88" i="69"/>
  <c r="F86"/>
  <c r="F48"/>
  <c r="F46"/>
  <c r="F36"/>
  <c r="F34"/>
  <c r="F27"/>
  <c r="F25"/>
  <c r="F23"/>
  <c r="F21"/>
  <c r="E21"/>
  <c r="E2" s="1"/>
  <c r="F137" i="66"/>
  <c r="F135"/>
  <c r="F121"/>
  <c r="F119"/>
  <c r="F105"/>
  <c r="F103"/>
  <c r="F97"/>
  <c r="F95"/>
  <c r="F81"/>
  <c r="F79"/>
  <c r="F28"/>
  <c r="F26"/>
  <c r="F20"/>
  <c r="F18"/>
  <c r="E18"/>
  <c r="F29" i="65"/>
  <c r="F27"/>
  <c r="F20"/>
  <c r="F18"/>
  <c r="E18"/>
  <c r="F45" i="64"/>
  <c r="F43"/>
  <c r="F28"/>
  <c r="F26"/>
  <c r="F20"/>
  <c r="F18"/>
  <c r="E18"/>
  <c r="F64" i="63"/>
  <c r="F62"/>
  <c r="F40"/>
  <c r="F38"/>
  <c r="F23"/>
  <c r="F21"/>
  <c r="E21"/>
  <c r="E2" s="1"/>
  <c r="F45" i="62"/>
  <c r="F43"/>
  <c r="F20"/>
  <c r="F18"/>
  <c r="E18"/>
  <c r="F61" i="61"/>
  <c r="F59"/>
  <c r="F24"/>
  <c r="F22"/>
  <c r="F20"/>
  <c r="F18"/>
  <c r="E18"/>
  <c r="F27" i="60"/>
  <c r="F25"/>
  <c r="F23" s="1"/>
  <c r="F21"/>
  <c r="E21"/>
  <c r="E2" s="1"/>
  <c r="E18" i="59"/>
  <c r="F49" i="58"/>
  <c r="F47"/>
  <c r="F37"/>
  <c r="F35"/>
  <c r="F20"/>
  <c r="F18"/>
  <c r="E18"/>
  <c r="F68" i="57"/>
  <c r="F66"/>
  <c r="F48"/>
  <c r="F46"/>
  <c r="F23"/>
  <c r="F21"/>
  <c r="E21"/>
  <c r="E2" s="1"/>
  <c r="F41" i="56"/>
  <c r="F39"/>
  <c r="F24"/>
  <c r="F22"/>
  <c r="F20"/>
  <c r="F18"/>
  <c r="E18"/>
  <c r="F24" i="55"/>
  <c r="F22"/>
  <c r="F20" s="1"/>
  <c r="F18" l="1"/>
  <c r="E18"/>
  <c r="F49" i="54"/>
  <c r="F47"/>
  <c r="F24"/>
  <c r="F22"/>
  <c r="F20"/>
  <c r="F18"/>
  <c r="E18"/>
  <c r="E18" i="53"/>
  <c r="E18" i="52"/>
  <c r="F48" i="51"/>
  <c r="F46"/>
  <c r="F36"/>
  <c r="F34"/>
  <c r="F23"/>
  <c r="F21"/>
  <c r="E21"/>
  <c r="E2" s="1"/>
  <c r="E18" i="49"/>
  <c r="F24" i="48"/>
  <c r="F22"/>
  <c r="F20" s="1"/>
  <c r="F18"/>
  <c r="F93" i="47"/>
  <c r="F91"/>
  <c r="F77"/>
  <c r="F75"/>
  <c r="F65"/>
  <c r="F63"/>
  <c r="F53"/>
  <c r="F51"/>
  <c r="F28"/>
  <c r="F26"/>
  <c r="F20" s="1"/>
  <c r="F18"/>
  <c r="E18"/>
  <c r="F20" i="46"/>
  <c r="F18"/>
  <c r="E18"/>
  <c r="E18" i="45"/>
  <c r="F23" i="44"/>
  <c r="F21"/>
  <c r="F19" s="1"/>
  <c r="F17"/>
  <c r="E17"/>
  <c r="F37" i="42"/>
  <c r="F35"/>
  <c r="F28"/>
  <c r="F26"/>
  <c r="F24" l="1"/>
  <c r="F22"/>
  <c r="E22"/>
  <c r="E3" l="1"/>
  <c r="E18" i="41"/>
  <c r="F37" i="40"/>
  <c r="F35"/>
  <c r="F24"/>
  <c r="F22"/>
  <c r="F20"/>
  <c r="F18" l="1"/>
  <c r="E18"/>
  <c r="F205" i="39"/>
  <c r="F203"/>
  <c r="F181"/>
  <c r="F179"/>
  <c r="F149"/>
  <c r="F147"/>
  <c r="F120"/>
  <c r="F118"/>
  <c r="F24"/>
  <c r="F22"/>
  <c r="F20"/>
  <c r="F18"/>
  <c r="E18"/>
  <c r="F41" i="38"/>
  <c r="F39"/>
  <c r="E18"/>
  <c r="E21" i="36"/>
  <c r="E2" s="1"/>
  <c r="F37" i="34"/>
  <c r="F35"/>
  <c r="F20" s="1"/>
  <c r="F18"/>
  <c r="E18" l="1"/>
  <c r="F69" i="35"/>
  <c r="F67"/>
  <c r="F20"/>
  <c r="F18"/>
  <c r="E18"/>
  <c r="F165" i="33"/>
  <c r="F163"/>
  <c r="F141"/>
  <c r="F139"/>
  <c r="F113"/>
  <c r="F111"/>
  <c r="F101"/>
  <c r="F99"/>
  <c r="F89"/>
  <c r="F87"/>
  <c r="F53"/>
  <c r="F51"/>
  <c r="F33"/>
  <c r="F31"/>
  <c r="F20"/>
  <c r="F18"/>
  <c r="E18"/>
  <c r="E18" i="32"/>
  <c r="F76" i="31"/>
  <c r="F74"/>
  <c r="F40"/>
  <c r="F38"/>
  <c r="F23"/>
  <c r="F21"/>
  <c r="E21"/>
  <c r="E2" s="1"/>
  <c r="E18" i="30"/>
  <c r="F31" i="29"/>
  <c r="F29"/>
  <c r="F23" s="1"/>
  <c r="F21" s="1"/>
  <c r="E21"/>
  <c r="E18" i="28"/>
  <c r="F24" i="27"/>
  <c r="F22"/>
  <c r="F20" s="1"/>
  <c r="F18" s="1"/>
  <c r="E18"/>
  <c r="E18" i="26"/>
  <c r="E21" i="25"/>
  <c r="E18" i="24"/>
  <c r="E18" i="23"/>
  <c r="E18" i="22"/>
  <c r="E18" i="21"/>
  <c r="E18" i="20"/>
  <c r="E18" i="19"/>
  <c r="F249" i="18"/>
  <c r="F247"/>
  <c r="F57"/>
  <c r="F55"/>
  <c r="F24"/>
  <c r="F22"/>
  <c r="E22"/>
  <c r="E3" s="1"/>
  <c r="F24" i="17"/>
  <c r="F22"/>
  <c r="F20" s="1"/>
  <c r="F18" s="1"/>
  <c r="E18"/>
  <c r="F61" i="16"/>
  <c r="F59"/>
  <c r="F28"/>
  <c r="F26"/>
  <c r="F20"/>
  <c r="F18"/>
  <c r="E18"/>
  <c r="F57" i="15"/>
  <c r="F55"/>
  <c r="F40"/>
  <c r="F38"/>
  <c r="F28"/>
  <c r="F26"/>
  <c r="F24" s="1"/>
  <c r="F22" l="1"/>
  <c r="E22"/>
  <c r="E3"/>
  <c r="F89" i="13"/>
  <c r="F87"/>
  <c r="F41"/>
  <c r="F39"/>
  <c r="F28"/>
  <c r="F26"/>
  <c r="F20"/>
  <c r="F18"/>
  <c r="E18"/>
  <c r="F173" i="12"/>
  <c r="F171"/>
  <c r="F28"/>
  <c r="F26"/>
  <c r="F20"/>
  <c r="F18"/>
  <c r="E18"/>
  <c r="E22" i="11"/>
  <c r="E3" s="1"/>
  <c r="F252" i="10"/>
  <c r="F250"/>
  <c r="F180"/>
  <c r="F178"/>
  <c r="F144"/>
  <c r="F142"/>
  <c r="F116" l="1"/>
  <c r="F114"/>
  <c r="F27"/>
  <c r="F25"/>
  <c r="F19"/>
  <c r="F17"/>
  <c r="E17"/>
  <c r="F23" i="9"/>
  <c r="F21"/>
  <c r="F19" s="1"/>
  <c r="F17"/>
  <c r="E17"/>
  <c r="F23" i="8"/>
  <c r="F21"/>
  <c r="F19"/>
  <c r="F17" l="1"/>
  <c r="E17"/>
  <c r="F22" i="7"/>
  <c r="F20"/>
  <c r="F18" s="1"/>
  <c r="E17"/>
  <c r="F1" s="1"/>
  <c r="E2" i="6"/>
  <c r="F267" i="5"/>
  <c r="F265"/>
  <c r="F127"/>
  <c r="F125"/>
  <c r="F23"/>
  <c r="F21"/>
  <c r="F19"/>
  <c r="F17"/>
  <c r="E17"/>
  <c r="F15"/>
  <c r="E13"/>
</calcChain>
</file>

<file path=xl/sharedStrings.xml><?xml version="1.0" encoding="utf-8"?>
<sst xmlns="http://schemas.openxmlformats.org/spreadsheetml/2006/main" count="9043" uniqueCount="1756">
  <si>
    <t>Pavadinimas</t>
  </si>
  <si>
    <t>Faktinio įvykdymo data</t>
  </si>
  <si>
    <t>Planuotas finansavimas ir finansavimo šaltinis (-iai) (nuo įgyvendinimo pradžios iki ataskaitinio laikotarpio pabaigos)*</t>
  </si>
  <si>
    <t>Vertinimo kriterijus</t>
  </si>
  <si>
    <t>Planinė reikšmė</t>
  </si>
  <si>
    <t>Faktinė reikšmė</t>
  </si>
  <si>
    <t>Įvertinimas**</t>
  </si>
  <si>
    <t>Skirtas finansavimas ir finansavimo šaltinis (-iai) (nuo įgyvendinimo pradžios iki ataskaitinio laikotarpio pabaigos)</t>
  </si>
  <si>
    <t>Įvykdymo terminas (pradžia ir pabaiga)</t>
  </si>
  <si>
    <t>Komentarai ir paaiškinimai (informacija apie  priemonių ar uždavinių neįvykdymą lėmusias priežastis, informacija apie ilgalaikių priemonių tarpinius rezultatus,  informacija apie prieš terminą baigtas priemones ir kt.)</t>
  </si>
  <si>
    <t>1 Prioritetas PLĖTOTI INŽINERINĘ IR TRANSPORTO INFRASTRUKTŪRĄ VERSLO IR GYVENIMO SĄLYGOMS GERINTI</t>
  </si>
  <si>
    <t>Tikslas</t>
  </si>
  <si>
    <t>1.1. Užtikrinti inžinerinio aprūpinimo sistemų atnaujinimą ir plėtrą</t>
  </si>
  <si>
    <t xml:space="preserve">1) Gyventojų prisijungusių prie centralizuotų nuotekų tinklų dalis; 2) Gyventojų  prisijungusių prie viešojo vandens tiekimo sistemos dalis  </t>
  </si>
  <si>
    <t>1)-70% 2)-95% (Geriamo vandens tikimo ir nuotekų tvarkymo įstatymas)</t>
  </si>
  <si>
    <t>Uždavinys</t>
  </si>
  <si>
    <t>1.1.1.Rengti ir atnaujinti teritorinio planavimo ir plėtros planų dokumentus</t>
  </si>
  <si>
    <t>Parengtų bei atnaujintų strateginių,  plėtros planų, programų  ir kitų svarbių dokumentų (įskaitant ir VAE statybai ir eksploatacijai reikalingų) skaičius</t>
  </si>
  <si>
    <t>Priemonė</t>
  </si>
  <si>
    <t>1.1.1.1. Regioninės plėtros tobulinimas, regionų plėtros planai ir savivaldybių igalaikiai/trumpalaikiai) strateginiai plėtros planai</t>
  </si>
  <si>
    <t>2009-2016</t>
  </si>
  <si>
    <t>X</t>
  </si>
  <si>
    <t>Iš viso</t>
  </si>
  <si>
    <t>ES</t>
  </si>
  <si>
    <t xml:space="preserve">Zarasų miesto turizmo plėtros strategijos parengimas </t>
  </si>
  <si>
    <t>Visagino savivaldybės 2010-2015 metų strateginio plėtros plano parengimas</t>
  </si>
  <si>
    <t>Molėtų rajono plėtros plano 2011 - 2017 metams parengimas</t>
  </si>
  <si>
    <t>Utenos rajono plėtros strateginio plano 2011-2017 parengimas</t>
  </si>
  <si>
    <t>Utenos regiono strateginio plėtros plano 2009-2016 m. parengimas</t>
  </si>
  <si>
    <t>Anykščių rajono turizmo plėtros kompleksinė galimybių studija</t>
  </si>
  <si>
    <t>Ignalinos rajono savivaldybės strateginio plėtros plano parengimas</t>
  </si>
  <si>
    <t>Turizmo ir aktyvaus poilsio Visagino savivaldybėje galimybių studijos ir turizmo plėtros plano parengimas</t>
  </si>
  <si>
    <t>Zarasų rajono savivaldybės transporto sektoriaus studijos parengimas</t>
  </si>
  <si>
    <t xml:space="preserve">Anykščių rajono plėtros strateginio plano atnaujinimas ir savivaldybės trumpalaikio strateginio veiklos plano </t>
  </si>
  <si>
    <t xml:space="preserve">Ignalinos miesto, Palūšės ir Strigailiškio kaimų kurorto statusui įgyti galimybių studija </t>
  </si>
  <si>
    <t>Molėtų rajono kurortinių teritorijų nustatymo ir plėtros galimybių studija</t>
  </si>
  <si>
    <t>Molėtų miesto ir aplinkinių teritorijų plėtros ir įvaizdžio formavimo studija</t>
  </si>
  <si>
    <t>Viešojo transporto ir eismo organizavimo optimizavimas Utenos rajone</t>
  </si>
  <si>
    <t xml:space="preserve">Zarasų rajono savivaldybės daugiabučių gyvenamųjų namų energijos efektyvumo didinimo galimybių studijos </t>
  </si>
  <si>
    <t>Molėtų rajono savivaldybės strateginio veiklos plano 2013-2015 metams parengimas</t>
  </si>
  <si>
    <t>Ignalinos rajono turizmo plėtros galimybių studijos parengimas</t>
  </si>
  <si>
    <t>Visagino savivaldybės įvaizdžio formavimo ir investicijų pritraukimo galimybių studijos parengimas</t>
  </si>
  <si>
    <t>Kryptingo investavimo į turizmo plėtrą Rytų Aukštaitijos regione (Utenos apskrities teritorijoje) iki 2020 metų galimybių studija</t>
  </si>
  <si>
    <t>Anykščių rajono savivaldybės administracijos vidaus administravimo ir veiklos valdymo gerinimas</t>
  </si>
  <si>
    <t>Visagino savivaldybės administracijos vidaus administravimo ir veiklos valdymo gerinimas</t>
  </si>
  <si>
    <t>Planavimo, personalo ir veiklos valdymo sistemos optimizavimasUtenos rajono savivaldybėje</t>
  </si>
  <si>
    <t xml:space="preserve">1.1.1.2. 
Teritorijų  planavimas
</t>
  </si>
  <si>
    <t>Rekreacijai patrauklių teritorijų detaliųjų planų parengimas pagal Zarasų miesto turizmo ir rekreacijos specialųjį planą</t>
  </si>
  <si>
    <t>Visagino savivaldybės teritorijų planavimo dokumentų rengimas</t>
  </si>
  <si>
    <t>Utenos apskrities 18 piliakalnių teritorijų specialiųjų planų rengimas</t>
  </si>
  <si>
    <t>Dalies Sartų ežero pakrantės Dusetų mieste detaliojo plano parengimas</t>
  </si>
  <si>
    <t>Zarasų rajono vandens tiekimo ir nuotekų tvarkymo infrastruktūros plėtros specialiojo plano parengimas</t>
  </si>
  <si>
    <t>Teritorijų planavimo dokumentų - specialiųjų ir detaliųjų planų parengimas Anykščių rajone</t>
  </si>
  <si>
    <t>Molėtų rajono teritorijos, esančios magistralinio kelio Vilnius-Utena atkarpos zonoje, specialusis planas</t>
  </si>
  <si>
    <t>Utenos miesto ir rajono teritorijų planavimo dokumentų sudarymas</t>
  </si>
  <si>
    <t>Utenos apskrities teritorijų planavimo dokumentų rengimas</t>
  </si>
  <si>
    <t>Visagino savivaldybės teritorijų planavimo dokumentų rengimas (II etapas)</t>
  </si>
  <si>
    <t>Teritorijų planavimo dokumentų - specialiųjų ir detaliųjų planų parengimas Anykščių rajone II etapas</t>
  </si>
  <si>
    <t>Molėtų rajono rekreacinių teritorijų specialusis planas</t>
  </si>
  <si>
    <t>Projektas įgyvendinamas. Planuojama parengti 1 specialųjį  planą</t>
  </si>
  <si>
    <t>Molėtų rajone esančių kapinių teritorijų plėtros detalieji planai</t>
  </si>
  <si>
    <t>Molėtų miesto Žvyrakalnio kvartalo detaliojo plano korektūra</t>
  </si>
  <si>
    <t>Projektas įgyvendinamas. Planuojama parengti 1 detalųjį planą</t>
  </si>
  <si>
    <t>Molėtų miesto bendro naudojimo želdynų, parkų ir kitų, skirtų bendram naudojimui, teritorijų specialusis planas</t>
  </si>
  <si>
    <t>Vidiškių  kaimo  detaliojo plano parengimas</t>
  </si>
  <si>
    <t>"Utenos miesto ir rajono teritorijų planavimo dokumentų sudarymo II etapas"</t>
  </si>
  <si>
    <t>Projektas įgyvendinamas. Planuojama parengti 4 detaliuosius planus</t>
  </si>
  <si>
    <t>Teritorijų planavimo dokumentų parengimas Anykščių rajone III etapas</t>
  </si>
  <si>
    <t>Ignalinos rajono savivaldybės teritorijos turizmo ir rekreacijos specialiojo plano parengimas</t>
  </si>
  <si>
    <t>"Utenos miesto ir rajono teritorijų planavimo dokumentų sudarymo III etapas"</t>
  </si>
  <si>
    <t>Projektas įgyvendinamas. Planuojama parengti 8 specialiuosius planus</t>
  </si>
  <si>
    <t>Ignalinos rajono savivaldybės teritorijos dviračių  infrastruktūros  plėtros specialiojo plano parengimas</t>
  </si>
  <si>
    <t>Senųjų žydų kapinių, esančių Molėtų mieste, sanitarinės apsaugos zonos ribų nustatymo ir gretimų teritorijų specialusis planas</t>
  </si>
  <si>
    <t>Molėtų rajono Suginčių ir Mindūnų miestelių teritorijų detalieji planai</t>
  </si>
  <si>
    <t>Projektas įgyvendinamas. Planuojama parengti 2 detaliuosius planus</t>
  </si>
  <si>
    <t xml:space="preserve">1.1.1.3. 
Utenos regiono ir regiono savivaldybių bendrųjų planų rengimas, keitimas
</t>
  </si>
  <si>
    <t>Molėtų rajono Dubingių miestelio teritorijos bendrasis planas</t>
  </si>
  <si>
    <t>Ignalinos miesto bendrojo plano parengimas</t>
  </si>
  <si>
    <t>Zarasų miesto bendrojo plano parengimas</t>
  </si>
  <si>
    <t>Dūkšto miesto ir priemiestinių Ažukarklinės bei Kaniūkų kaimų bendrojo plano parengimas</t>
  </si>
  <si>
    <t>Molėtų rajono Giedraičių miestelio teritorijos bendrasis planas</t>
  </si>
  <si>
    <t>1.1.2. Pritraukti investicijas inžinerinės infrastruktūros plėtrai</t>
  </si>
  <si>
    <t xml:space="preserve"> 1) Paruoštų galimybių studijų, investicinių ir techninių projektų numatytiems uždaviniams įgyvendinti skaičius
2) Parengtų techninių ir investicinių projektų, įkurtų pramoninių parkų skaičius
3) Paremtų  privačių ir bendruomenės centrų viešosios inžinerinės infrastruktūros projektų skaičius
</t>
  </si>
  <si>
    <t>1)-5; 2)-3; 3)-2</t>
  </si>
  <si>
    <t xml:space="preserve">1.1.2.1. 
Rajono inžinierinių komunikacijų inventorizavimas
</t>
  </si>
  <si>
    <t xml:space="preserve">1.1.2.2.
Galimybių studijų, investicinių ir techninių projektų numatytiems uždaviniams įgyvendinti paruošimas
</t>
  </si>
  <si>
    <t xml:space="preserve">1.1.2.3.
Inicijuoti ir remti seniūnijų, kaimo bendruomenių , kitų rajone esančių NVO    kaimo vandentvarkos (geriamasis vanduo, nuotekos, melioracija) bei melioracinės kraštotvarkos
plėtros projektus
</t>
  </si>
  <si>
    <t xml:space="preserve">1.1.2.4.
Skatinti inžinerinės infrastruktūros objektų kūrimąsi ir vystymąsi
</t>
  </si>
  <si>
    <t xml:space="preserve">1.1.2.5.
Plėtoti dujotiekio tinklus
</t>
  </si>
  <si>
    <t xml:space="preserve">1.1.2.6.
Privačių ir bendruomenės centrų viešosios inžinerinės infrastruktūros projektų rėmimas
</t>
  </si>
  <si>
    <t>1.1.3. Vystyti vandentiekio ir nuotekų tinklus bei įrengimus</t>
  </si>
  <si>
    <t xml:space="preserve">Modernizuotų, renovuotų nuotekų šalinimo tinklų bei vandenvalos objektų skaičius </t>
  </si>
  <si>
    <t xml:space="preserve">1.1.3.1.
Miestų, miestelių, gyvenviečių vandentiekio ir nuotekų šalinimo tinklų bei vandenvalos renovacija, modernizavimas ir plėtra
</t>
  </si>
  <si>
    <t xml:space="preserve">1.1.3.2. 
Paviršinių nuotekų tinklų išplėtimas 
</t>
  </si>
  <si>
    <t>1.1.3.3. Dumblo tvarkymo infrastruktūros kūrimas</t>
  </si>
  <si>
    <t>1.1.3.4. Lietaus nuotėkų tinklų išplėtimas</t>
  </si>
  <si>
    <t xml:space="preserve">1.1.3.5.
Parengti ir įgyvendinti vandens tiekimo ir nuotekų tvarkymo infrastruktūros plėtros programą
</t>
  </si>
  <si>
    <t>1.1.4. Renovuoti šilumos ūkį</t>
  </si>
  <si>
    <t>Renovuotų šilumos tinklų skaičius</t>
  </si>
  <si>
    <t xml:space="preserve">1.1.4.1. 
Šilumos ūkio
renovacija ir modernizavimas
</t>
  </si>
  <si>
    <t xml:space="preserve"> 1.1.5. Modernizuoti ir plėsti apšvietimo tinklus</t>
  </si>
  <si>
    <t>Renovuotų ir išplėstų apšvietimo tinklų bei  rekonstruotų apšvietimo sistemų skaičius</t>
  </si>
  <si>
    <t xml:space="preserve">1.1.5.1.
Rajonų miestų ir miestelių, gyvenviečių , kaimų bei juose esančių turistinių objektų apšvietimo tinklų modernizavimas ir plėtra
</t>
  </si>
  <si>
    <t>1.1.6. Renovuoti visuomeninės paskirties pastatus, daugiabučius namus, plėtoti socialinį būstą</t>
  </si>
  <si>
    <t>Renovuotų  visuomeninės paskirties pastatų skaičius</t>
  </si>
  <si>
    <t xml:space="preserve">1.1.6.1. 
Inventorizuoti ir teisiškai įregistruoti valstybei ir savivaldybei priklausantį turtą, užpajamuoti niekur neapskaitytą turtą
</t>
  </si>
  <si>
    <t xml:space="preserve">1.1.6.2.
Viešosios paskirties pastatų renovavimas
</t>
  </si>
  <si>
    <t xml:space="preserve">1.1.6.3.
Renovuoti ir modernizuoti ikimokyklinio ugdymo įstaigas  
</t>
  </si>
  <si>
    <t xml:space="preserve">1.1.6.4.
Renovuoti ir modernizuoti bendrojo lavinimo įstaigas 
</t>
  </si>
  <si>
    <t xml:space="preserve">1.1.6.5.
Renovuoti ir modernizuoti papildomo ugdymo įstaigas
</t>
  </si>
  <si>
    <t xml:space="preserve">1.1.6.6. 
Daugiabučių atnaujinimas
</t>
  </si>
  <si>
    <t xml:space="preserve">1.1.6.7.
Socialinio būsto plėtra ir jos kokybės gerinimas
</t>
  </si>
  <si>
    <t xml:space="preserve">1.1.6.8.
Bendruomenių iniciatyvų renovuojant visuomeninius pastatus rėmimas įgyvendinant regiono VVG kaimo plėtros strategijose numatytus tikslus
</t>
  </si>
  <si>
    <t xml:space="preserve">1.1.6.9
Nenaudojamų savivaldybei priklausančių pastatų pritaikymas visuomeninems poreikiams
</t>
  </si>
  <si>
    <t xml:space="preserve">1.2. Plėtoti subalansuotą transporto infrastruktūrą, užtikrinant patogų ir saugų susisiekimą bei gerinant  
ekologinę būklę.
</t>
  </si>
  <si>
    <t xml:space="preserve">1) 60% (Lietuvos vidurkis)
2) 16,8% (Lietuvos vidurkis)
</t>
  </si>
  <si>
    <t>1.2.1.Subalansuoti transporto srautus savivaldybių teritorijose, rajonų  centruose bei regione</t>
  </si>
  <si>
    <t>Įrengtų kelių, aplinkkelių, gatvių ir viadukų skaičius</t>
  </si>
  <si>
    <t xml:space="preserve">1.2.1.1. 
Aplinkkelių , viadukų, tiltų ir gatvių rekonstrukcija ir statyba 
</t>
  </si>
  <si>
    <t xml:space="preserve">1.2.1.2.
Gatvių, viadukų statyba
</t>
  </si>
  <si>
    <t>1.2.2.Gerinti vietinių kelių būklę</t>
  </si>
  <si>
    <t xml:space="preserve">Rekonstruotų vietinių kelių bei renovuotų transporto objektų skaičius  </t>
  </si>
  <si>
    <t xml:space="preserve">1.2.2.1.
Parengti galimybių studijas, investicinius ir techninius projektus
</t>
  </si>
  <si>
    <t xml:space="preserve">1.2.2.2. 
Savivaldos transporto infrastruktūros modernizavimas ir plėtra
</t>
  </si>
  <si>
    <t xml:space="preserve">1.2.2.3.
Privažiavimų ir automobilių stovėjimo aikštelių įrengimas ir  rekonstrukcija prie gyvenamųjų namų savivaldybei priklausančiose teritorijose
</t>
  </si>
  <si>
    <t xml:space="preserve">1.2.2.4.
A.Baranausko – Dauniškio gatvių rekonstrukcija.
</t>
  </si>
  <si>
    <t xml:space="preserve">1.2.2.5.
Įrengti žiedines sankryžas Anykščių mieste
</t>
  </si>
  <si>
    <t xml:space="preserve">1.2.2.6.
Keleivių pervežimo sistemos tobulinimas
</t>
  </si>
  <si>
    <t xml:space="preserve">1.2.2.7.
Autobusų stočių, rajono autobusų stotelių renovacija ir aplinkos tvarkymas bei viešojo ekologiško transporto plėtra
</t>
  </si>
  <si>
    <t xml:space="preserve">1.2.2.8.
Šaligatvių įrengimas ir taisymas
</t>
  </si>
  <si>
    <t xml:space="preserve">1.2.2.9.
Plėtoti ekologišką viešąjį transportą
</t>
  </si>
  <si>
    <t>1.2.2.10. Eismo saugumo užtikrinimo ir eismo reguliavimo priemonių įgyvendinimas</t>
  </si>
  <si>
    <t xml:space="preserve">1.2.2.11
Vietinės reikšmės kelių ir gatvių inventorizacija
</t>
  </si>
  <si>
    <t>1.2.3. Plėtoti  viešąją infrastruktūrą, atsižvelgiant į turizmo plėtros bei rekreacinius poreikius</t>
  </si>
  <si>
    <t>Rekonstruotų privažiuojamųjų kelių prie turizmo objektų bei rekreacinių zonų skaičius; Įrengtų dviračių takų skaičius</t>
  </si>
  <si>
    <t xml:space="preserve">4; 5               </t>
  </si>
  <si>
    <t xml:space="preserve">1.2.3.1.
Privažiuojamųjų kelių prie turizmo objektų bei rekreacinių zonų rekonstravimas ir statyba.
</t>
  </si>
  <si>
    <t xml:space="preserve">1.2.3.2.
Dviračių takų, 
pėsčiųjų takų, sveikatingumo trasų  įrengimas
</t>
  </si>
  <si>
    <t xml:space="preserve">1.2.3.3.
Viešosios turizmo, aktyvaus poilsio ir sveikatingumo infrastruktūros plėtra 
</t>
  </si>
  <si>
    <t xml:space="preserve">1.2.3.4.
Išvystyti, plėtoti turistines traukos zonas šalia Aukštaitijos nacionalinio parko ribų
</t>
  </si>
  <si>
    <t xml:space="preserve">1.2.3.5. 
Parengti Utenos rajono viešosios turizmo infrastruktūros plėtros galimybių studiją 
</t>
  </si>
  <si>
    <t xml:space="preserve">1.2.3.6.
Plėtoti turizmo, rekreacijos, poilsio ir sveikatingumo infrastruktūrą bei paslaugas visame Aukštaitijos regione
</t>
  </si>
  <si>
    <t xml:space="preserve">1.2.3.7.
Kurti vandens pramogų parkus, sveikatingumo centrus
</t>
  </si>
  <si>
    <t xml:space="preserve">1.2.3.8. 
Plėtoti poilsio zoną ir infrastruktūrą  
</t>
  </si>
  <si>
    <t>1.2.3.9. Rekonstruoti ir pritaikyti seną geležinkelio (siauruko) pastatą turizmo reikmėms</t>
  </si>
  <si>
    <t xml:space="preserve">1.2.3.10. 
Anykščių siaurojo geležinkelio pritaikymas turizmo ir rekreacijos poreikiams 
</t>
  </si>
  <si>
    <t xml:space="preserve">1.2.3.11.
Plėtoti infrastruktūrą saugomose teritorijose
</t>
  </si>
  <si>
    <t xml:space="preserve">1.2.3.12.
Vykdyti Vyriausybės nutarimu „Dėl probleminių teritorijų plėtros programos patvirtinimo“ numatytas teritorijų sutvarkymo priemones Ignalinos r. savivaldybėje
</t>
  </si>
  <si>
    <t xml:space="preserve">1.2.3.13.
Dviračių turizmo trasų informacinės sistemos įgyvendinimas
</t>
  </si>
  <si>
    <t xml:space="preserve">1.2.3.14.
Įrengti trumpalaikio poilsio aikšteles. 
</t>
  </si>
  <si>
    <t xml:space="preserve">1.2.3.15.
Vandens atrakcionų komplekso įrengimas
</t>
  </si>
  <si>
    <t xml:space="preserve">1.2.3.16.
Turistinių stovyklų rajono seniūnijose įrengimas
</t>
  </si>
  <si>
    <t xml:space="preserve">1.2.3.17
Parengti ir įgyvendinti rajono rekreacinių teritorijų sutvarkymo ir pritaikymo poilsiui programą
</t>
  </si>
  <si>
    <t xml:space="preserve">1.2.3.18
Inventorizuoti Zarasų savivaldybės gyvenvietėse esančius želdinius ir želdynus, sukurti jų duomenų bazę, apskaitos ir būklės stebėsenos sistemą
</t>
  </si>
  <si>
    <t xml:space="preserve">1.2.3.19
Tvarkyti, prižiūrėti ir plėsti kapines
</t>
  </si>
  <si>
    <t xml:space="preserve">1.2.3.20
Želdinių teritorijų sutvarkymas
bei rekreacinių ir sporto zonų miestuose, gyvenvietėse įrengimas ir sutvarkymas
</t>
  </si>
  <si>
    <t xml:space="preserve"> 1.2.4. Plėtoti transporto infrastruktūrą tarp regioninio centro ir aplinkinių vietovių</t>
  </si>
  <si>
    <t>Modernizuotų savivaldybių riedmenų ir autobusų parkų skaičius</t>
  </si>
  <si>
    <t xml:space="preserve">1.2.4.1. 
Keleivių pervežimo sistemos tobulinimas
</t>
  </si>
  <si>
    <t>1.3. Užtikrinti patogią ir sveiką regiono gyvenamąją aplinką.</t>
  </si>
  <si>
    <t>Konteinerinės atliekų surinkimo sistemos gyventojų aprėptis</t>
  </si>
  <si>
    <t>88% (Lietuvos vidurkis)</t>
  </si>
  <si>
    <t>1.3.1. Sukurti atliekų tvarkymo ir  taršos mažinimo sistemą</t>
  </si>
  <si>
    <t>1)-5; 2)-4</t>
  </si>
  <si>
    <t xml:space="preserve">1.3.1.1.
Regiono atliekų tvarkymo sistemos įdiegimas
</t>
  </si>
  <si>
    <t xml:space="preserve">1.3.1.2.
Utilizuoti pavojingas atliekas (pesticidus) bei išvalyti ir atstatyti jų sandėliavimo vietas
</t>
  </si>
  <si>
    <t xml:space="preserve">1.3.1.3.
Melioracijos sistemų gyvenvietėse rekonstrukcija
</t>
  </si>
  <si>
    <t xml:space="preserve">1.3.1.4. 
Asbesto turinčių gaminių pašalinimas iš viešojo naudojimo ir gyvenamųjų pastatų
</t>
  </si>
  <si>
    <t xml:space="preserve">1.3.1.5.
Visuomenės ekologinis švietimas ir informavimas atliekų tvarkymo bei rūšiavimo klausimais
</t>
  </si>
  <si>
    <t>1.3.2. Gerinti rekreacinių išteklių būklę ir didinti jų prieinamumą regiono gyventojams</t>
  </si>
  <si>
    <t>1) Sutvarkytų praeityje pažeistų ir užterštų teritorijų skaičius; 2)Išvalyti vandens telkiniai</t>
  </si>
  <si>
    <t xml:space="preserve">1)4; 2)-5               </t>
  </si>
  <si>
    <t xml:space="preserve">1.3.2.1.
Organizuoti rajonuose pažintinių trasų renovaciją, naujų įrengimą, įtraukiant jas į regioninių, tarptautinių, nacionalinių trasų žiedą
</t>
  </si>
  <si>
    <t xml:space="preserve">1.3.2.2. 
Praeityje pažeistų ir užterštų teritorijų tvarkymas 
</t>
  </si>
  <si>
    <t xml:space="preserve">1.3.2.3. 
Vandens telkinių būklės gerinimas sutvarkant ir suformuojant  sporto, rekreacines ir poilsio zonas rajonuose
</t>
  </si>
  <si>
    <t xml:space="preserve">1.3.2.4.
Želdinių teritorijų sutvarkymas
bei rekreacinių ir sporto zonų miestuose, gyvenvietėse įrengimas ir sutvarkymas
</t>
  </si>
  <si>
    <t xml:space="preserve">1.3.2.5.
Turistinių – rekreacinių zonų įrengimas ežerų pakrantėse, viešųjų paplūdimių sutvarkymas
</t>
  </si>
  <si>
    <t xml:space="preserve">1.3.2.6.
Suprojektuoti ir įgyvendinti aplinkosaugines priemones 
</t>
  </si>
  <si>
    <t xml:space="preserve">1.3.2.7.
Aplinkos kokybės gerinimas 
</t>
  </si>
  <si>
    <t>1.3.2.8. Krašuonos upės krantinių miesto centre kompleksinis sutvarkymas bei Žalgirio- Gedimino gatvių sutvarkymas</t>
  </si>
  <si>
    <t xml:space="preserve">1.3.2.9.
Utenos miesto Utenėlės parko atstatymas ir rekonstrukcija
</t>
  </si>
  <si>
    <t>1.3.3. Užtikrinti saugią aplinką.</t>
  </si>
  <si>
    <t>Įrengtų vaizdo stebėjimo sistemų skaičius  rajonų centruose</t>
  </si>
  <si>
    <t xml:space="preserve">1.3.3.1.
Užtikrinti viešąjį saugumą 
</t>
  </si>
  <si>
    <t xml:space="preserve">1.3.3.2.
Prevencijos poskyrio apylinkės inspektorių veiklos grupės tyrėjų (apylinkės inspektorių) kabinetų įrengimas ir esamų remontas
</t>
  </si>
  <si>
    <t>2. Prioritetas. VERSLO KONKURENCINGUMO DIDINIMAS,  TVARI KAIMO PLĖTRA</t>
  </si>
  <si>
    <t xml:space="preserve">2.1. Sukurti ekonominę aplinką,  skatinti  investicijas
ekologinę būklę.
</t>
  </si>
  <si>
    <t>1) Tiesioginės užsienio investicijos tenkančios vienam gyventojui palyginti su šalies vidurkiu, proc.;            2) Materialinės investicijos tenkančios vienam gyventojui palyginti su šalies vidurkiu, proc.</t>
  </si>
  <si>
    <t>1)-80%; 2)-100 %</t>
  </si>
  <si>
    <t xml:space="preserve">2.1.1. 
Sudaryti palankią  aplinką investicijoms, skleisti informaciją apie verslo galimybes regione
</t>
  </si>
  <si>
    <t>1) Pristatytų investavimo bei verslo galimybių parodose skaičius; 2)Įsteigtų verslo paramos institucijų skaičius</t>
  </si>
  <si>
    <t xml:space="preserve">2.1.1.1.
Investavimo bei verslo galimybių pristatymas parodose, verslo misijose
</t>
  </si>
  <si>
    <t xml:space="preserve">2.1.1.2.
Verslo paramos institucijų veiklos plėtra
</t>
  </si>
  <si>
    <t xml:space="preserve">2.1.1.3. 
Priemonių, skirtų verslo vystymui, plėtrai ir  investicijų pritraukimui, kūrimas
</t>
  </si>
  <si>
    <t>2.1.1.4. Gerinti miestų ir savivaldybių teritorijų architektūrinį įvaizdį,  gyvenamosios aplinkos kokybę</t>
  </si>
  <si>
    <t xml:space="preserve">2.1.1.5.
Didinti želdynus, formuoti rekreacijai tinkamą aplinką
</t>
  </si>
  <si>
    <t xml:space="preserve">2.1.1.6.
Vykdyti Visagino savivaldybės regioninio centro kompleksinės plėtros 2008-2013 m. investicinę programą
</t>
  </si>
  <si>
    <t xml:space="preserve">2.1.1.7.
Įmonių konkurencingumo didinimas ir plėtra
</t>
  </si>
  <si>
    <t xml:space="preserve">2.1.1.8.
Kūrybinių industrijų plėtojimas Utenos regione
</t>
  </si>
  <si>
    <t xml:space="preserve">2.1.1.9.
Vietines žaliavas naudojančios pramonės plėtra, jų rėmimo sistemos kūrimas
</t>
  </si>
  <si>
    <t xml:space="preserve">2.1.2. 
Kurti verslo informacinę sistemą ir užtikrinti jos prieinamumą
</t>
  </si>
  <si>
    <t>Sukurtų duomenų bazių,  interneto svetainių,  galimybių studijų, išleistų leidinių sk.</t>
  </si>
  <si>
    <t xml:space="preserve">2.1.2.1.
Verslo informacinių centrų plėtra ir veikla
</t>
  </si>
  <si>
    <t xml:space="preserve">2.1.2.2.
Sukurti verslo informavimo ir konsultavimo sistemą ir duomenų bazę
</t>
  </si>
  <si>
    <t xml:space="preserve">2.1.3. 
Plėtoti verslo rėmimo sistemą, stiprinti savivaldos institucijų ir verslo įmonių bendradarbiavimą, rengiant ir įgyvendinant bendrus projektus
</t>
  </si>
  <si>
    <t>Parengtų ir įgyvendintų  verslo rėmimo programų skaičius</t>
  </si>
  <si>
    <t xml:space="preserve">2.1.3.1.
Verslo rėmimo programų kūrimas ir dalyvavimas jose
</t>
  </si>
  <si>
    <t xml:space="preserve">2.1.3.2. 
Skatinti jaunimo verslumą, teikti paramą jaunimo verslo pradžiai
</t>
  </si>
  <si>
    <t xml:space="preserve">2.1.3.3. 
Diversifikuoti ekonomikos sektorių Visagino savivaldybėje
</t>
  </si>
  <si>
    <t xml:space="preserve">2.1.4. 
Skatinti verslui skirtų paslaugų plėtrą ir jų prieinamumą
</t>
  </si>
  <si>
    <t>Paruoštų  ir įgyvendintų investicinio patrauklumo didinimo programų skaičius</t>
  </si>
  <si>
    <t xml:space="preserve">2.1.4.1.
Didinti regiono investicinį  patrauklumą, konkurencingumą
</t>
  </si>
  <si>
    <t xml:space="preserve">2.1.4.2.
Įrengti modernią nuotolinio mokymo - konferencijų salę su spec. įranga
</t>
  </si>
  <si>
    <t xml:space="preserve">2.1.4.3.
Didinti verslui reikalingos informacijos prieinamumą, mažinti informacijos paieškos kaštus
</t>
  </si>
  <si>
    <t xml:space="preserve">2.1.5. 
Skatinti informacinių technologijų plėtrą
</t>
  </si>
  <si>
    <t>Atliktų  studijų, rinkos tyrimų,  užmegztų verslo kontaktų skaičius</t>
  </si>
  <si>
    <t xml:space="preserve">2.1.5.1.
Elektoninių paslaugų plėtra didinant regiono įmonių konkurencingumą
</t>
  </si>
  <si>
    <t xml:space="preserve">2.1.6. 
Kurti ir plėtoti pramonines zonas ir technologinius parkus su modernia infrastruktūra
</t>
  </si>
  <si>
    <t>Įsteigtų pramonių zonų ir parkų skaičius</t>
  </si>
  <si>
    <t xml:space="preserve">2.1.6.1. 
Pramoninių zonų plėtra
</t>
  </si>
  <si>
    <t xml:space="preserve">2.1.6.2. 
Technologinių parkų steigimas ir plėtra
</t>
  </si>
  <si>
    <t xml:space="preserve">2.1.7. 
Sudaryti sąlygas įmonių klasterizacijai
</t>
  </si>
  <si>
    <t>Sukurtų įmonių klasterių skaičius</t>
  </si>
  <si>
    <t xml:space="preserve">2.1.7.1.
Įmonių klasterių Utenos regione kūrimas
</t>
  </si>
  <si>
    <t xml:space="preserve">2.2. 
Ugdyti gyventojų verslumą, remti naujai steigiamas įmones
</t>
  </si>
  <si>
    <t>Smulkaus ir vidutinio verslo įmonių tenkančių 10 000 gyventojų skaičius</t>
  </si>
  <si>
    <t xml:space="preserve">2.2.1. 
SVV sektoriaus plėtrą orientuoti vietinių išteklių efektyviam panaudojimui
</t>
  </si>
  <si>
    <t xml:space="preserve">Vietinių išteklių perdirbimo įmonių skaičius </t>
  </si>
  <si>
    <t xml:space="preserve">2.2.1.1.
Skatinti gamybą siekiant  perdirbti vietines  žaliavas
</t>
  </si>
  <si>
    <t xml:space="preserve">2.2.2. 
Plėtoti paramos smulkiam ir vidutiniam verslui infrastruktūrą
</t>
  </si>
  <si>
    <t>Įstiegtų verslo inkubatorių skaičius</t>
  </si>
  <si>
    <t xml:space="preserve">2.2.2.1.
Įsteigti verslo inkubatorius
</t>
  </si>
  <si>
    <t xml:space="preserve">2.2.3. 
Skatinti  įmonių investicijas į darbuotojų ir vadovų kvalifikacijos kėlimą
</t>
  </si>
  <si>
    <t>Parengtų mokymų programų ir atliktų mokymų skaičius</t>
  </si>
  <si>
    <t xml:space="preserve">2.2.3.1.
Mokymų programų ruošimas, mokymų organizavimas, konsultacijų teikimas
</t>
  </si>
  <si>
    <t xml:space="preserve">2.2.3.2.
Parama rajono SVV įmonėms 
</t>
  </si>
  <si>
    <t xml:space="preserve">2.2.4. 
Didinti specializuotą paramą naujoms įmonėms, pasinaudojant programinio ir struktūrinio finansavimo galimybėmis
</t>
  </si>
  <si>
    <t>Suteiktos paramos naujoms įmonėms apimtys, Lt</t>
  </si>
  <si>
    <t xml:space="preserve">2.2.4.1. 
Teikti paramą, pristatant paslaugas parodose, verslo misijose
</t>
  </si>
  <si>
    <t xml:space="preserve">2.3. 
Stiprinti regiono pramonės potencialą
</t>
  </si>
  <si>
    <t>Pramonės sukurta pridėtinė vertė gyventojui lyginat su Lietuvos vidurkiu</t>
  </si>
  <si>
    <t xml:space="preserve">2.3.1. 
Plėsti pramonės įmonių vietines ir užsienio rinkas
</t>
  </si>
  <si>
    <t>1)Įkurtų naujos gamybos įmonių skaičius; 2)Sukurtų naujų darbo vietų skaičius</t>
  </si>
  <si>
    <t>1)-8; 2)-700</t>
  </si>
  <si>
    <t xml:space="preserve">2.3.1.1.
Stambių pramonės įmonių kūrimas ir plėtra
</t>
  </si>
  <si>
    <t xml:space="preserve">2.3.1.2.
Didinti gamybos įmonių galimybes konkuruoti vidaus ir užsienio rinkose (Industr.p. II etapas)
</t>
  </si>
  <si>
    <t xml:space="preserve">2.3.2. 
Inicijuoti naujo energetinio bloko statybos pradžiai reikalingų teisės aktų bei kitų dokumentų rengimą 
</t>
  </si>
  <si>
    <t>Surengtų konferencijų skaičius</t>
  </si>
  <si>
    <t xml:space="preserve">2.3.2.1.
Skatinti savivaldybės bendradarbiavimą su valstybės politikais, mokslininkais, specialistais, rengti mokslines-praktines konferencijas
</t>
  </si>
  <si>
    <t xml:space="preserve">2.3.2.2.
Panauduoti visuomenės informavimo priemones, siekiant išaiškinti naujo energetinio bloko statybos tikslingumą
</t>
  </si>
  <si>
    <t xml:space="preserve">2.4. 
Plėtoti regiono turizmo infrastruktūrą
</t>
  </si>
  <si>
    <t xml:space="preserve">2.4.1. 
Didinti rekreacinių išteklių prieinamumą
</t>
  </si>
  <si>
    <t xml:space="preserve">1)Įrengtų ir sutvarkytų poilsiaviečių skaičius ; 2)Rekonstruotos miestų aikštės; 3)Sukurtų 
rekreacinių, vientisų maršrutų ir sutvarkytų objektų skaičius
</t>
  </si>
  <si>
    <t>1)-9; 2)-4; 3)-10</t>
  </si>
  <si>
    <t xml:space="preserve">2.4.1.1.
Infrastruktūros plėtojimas saugomose teritorijose
</t>
  </si>
  <si>
    <t xml:space="preserve">2.4.1.2.
Miestų aikščių rekonstrukcija
</t>
  </si>
  <si>
    <t xml:space="preserve">2.4.1.3. 
Kultūros paveldo objektų pritaikymas turizmo infrastruktūrai plėtoti 
</t>
  </si>
  <si>
    <t xml:space="preserve">2.4.1.4.
Kurti bei plėsti rekreacijos aptarnavimo sferą
</t>
  </si>
  <si>
    <t xml:space="preserve">2.4.1.5.
Išplėsti informacinių nuorodų, žemėlapių, stendų su objektų aprašymais tinklą savivaldybėse, parengti jų išdėstymo projektus
</t>
  </si>
  <si>
    <t xml:space="preserve">2.4.1.6.
Turistinių maršrutų kūrimas regione, esamų prijungimas prie respublikinių trąsų.
</t>
  </si>
  <si>
    <t xml:space="preserve">2.4.1.7. 
Rajono rekreacinių  teritorijų sutvarkymas ir pritaikymas poilsiui
</t>
  </si>
  <si>
    <t xml:space="preserve">2.4.1.8.
Kultūros paveldo objektų pritaikymas kultūrai plėtoti
</t>
  </si>
  <si>
    <t xml:space="preserve">2.4.2. 
Gerinti  turizmo paslaugų  kokybę
</t>
  </si>
  <si>
    <t>Parengtų ir įgyvendintų turizmo objektus aptarnaujančių darbuotojų kvalifikacijos kėlimo programų skaičius</t>
  </si>
  <si>
    <t xml:space="preserve">2.4.2.1. 
Parengti ir įgyvendinti regiono TIC  bei turizmo objektus aptarnaujančių darbuotojų kvalifikacijos kėlimo programą ir įgyvendinimo priemones
</t>
  </si>
  <si>
    <t xml:space="preserve">2.4.2.2. 
Plėtoti tarptautinius turizmo kontaktus
</t>
  </si>
  <si>
    <t xml:space="preserve">2.4.2.3.
Vystyti, skatinti ir remti novatoriškų, kokybiškų paslaugų teikėjų iniciatyvas
</t>
  </si>
  <si>
    <t xml:space="preserve">2.4.2.4.
Sudeikių miestelio poilsiavietės išplėtimas ir modernizavimas, siekiant gauti Mėlynąją vėliavą
</t>
  </si>
  <si>
    <t xml:space="preserve">2.4.2.5.
Turizmo objektų ženklinimo ir informacinės sistemos sukūrimas ir įdiegimas
</t>
  </si>
  <si>
    <t xml:space="preserve">2.4.3. 
Plėsti turizmo paslaugų infrastruktūrą
</t>
  </si>
  <si>
    <t>1)-3; 2)-4</t>
  </si>
  <si>
    <t>1) Rekonstruotų/įsteigtų kraštotyros muziejų skaičius; 2)Įrengtų vandens pramogų parkų ir k t. skaičius</t>
  </si>
  <si>
    <t xml:space="preserve">2.4.3.1.
Pažintinio žiedo įrengimas po ANP ir apskrities regioninius parkus
</t>
  </si>
  <si>
    <t xml:space="preserve">2.4.3.2.
Rytų Lietuvos dviračių žiedo įrengimas
</t>
  </si>
  <si>
    <t xml:space="preserve">2.4.3.3. 
Pėsčiųjų ir dviračių takų įrengimas
</t>
  </si>
  <si>
    <t xml:space="preserve">2.4.3.4. 
Įvairios paskirties trasų, takų įrengimas 
</t>
  </si>
  <si>
    <t xml:space="preserve">2.4.3.5. 
Turizmo, rekreacijos ir poilsio infrastruktūros bei paslaugų plėtojimas
</t>
  </si>
  <si>
    <t xml:space="preserve">2.4.3.6.
Muziejų plėtra, rekonstrukcija, įsteigimas
</t>
  </si>
  <si>
    <t xml:space="preserve">2.4.3.7.
Vandens pramogų parkų, centrų kūrimas
</t>
  </si>
  <si>
    <t xml:space="preserve">2.4.3.8.
Etnografinių, kultūros paveldo objektų atstatymas, restauravimas
</t>
  </si>
  <si>
    <t xml:space="preserve">2.4.3.9.
Paplūdimių, poilsiaviečių, poilsio zonų pakrantėse kūrimas, plėtra ir  renovacija
</t>
  </si>
  <si>
    <t xml:space="preserve">2.4.3.10. 
Techninių dokumentų  rengimas
</t>
  </si>
  <si>
    <t xml:space="preserve">2.4.3.11. 
Turistinių objektų sutvarkymas seniūnijose
</t>
  </si>
  <si>
    <t xml:space="preserve">2.4.3.12.
Rajonų dvarų ir etnografinių kaimų, kultūros paveldo pastatų pritaikymas  turizmui
</t>
  </si>
  <si>
    <t xml:space="preserve">2.4.3.13.
Rajonų kaimo turizmo plėtra ir kokybės programų ruošimas
</t>
  </si>
  <si>
    <t xml:space="preserve">2.4.3.14.
Vandens turizmo plėtojimas
</t>
  </si>
  <si>
    <t xml:space="preserve">2.4.3.15. 
Poilsio zonų, kultūros paskirties objektų  steigimas, renovacija ir plėtra
</t>
  </si>
  <si>
    <t xml:space="preserve">2.4.3.16.
Paruošti rajonų turizmo investicinių galimybių apžvalgas
</t>
  </si>
  <si>
    <t xml:space="preserve">2.4.3.17.
Lietuvos etnokosmologijos muziejaus Molėtų rajono Kulionių kaime rekonstrukcija
</t>
  </si>
  <si>
    <t xml:space="preserve">2.4.3.18
Inventorizuoti kultūros paveldo objektus 
</t>
  </si>
  <si>
    <t xml:space="preserve">2.4.4. 
Užtikrinti turizmo informacijos sklaidą
</t>
  </si>
  <si>
    <t>1)Naujų turistinių maršrutų skaičius; 2)Išleistų informacinių leidinių skaičius</t>
  </si>
  <si>
    <t>1)-3; 2)-5</t>
  </si>
  <si>
    <t xml:space="preserve">2.4.4.1.
Turizmo informacijos centrų veikla
</t>
  </si>
  <si>
    <t xml:space="preserve">2.4.4.2.
Turizmo informacijos centų plėtra
</t>
  </si>
  <si>
    <t xml:space="preserve">2.4.4.3.
Vykdyti aktyvią regiono turizmo produktų ir paslaugų rinkodarą Lietuvoje  ir užsienyje
</t>
  </si>
  <si>
    <t xml:space="preserve">2.4.4.4.
Sukurti vieningą turizmo maršrutų, paslaugų, duomenų bazę ir rezervavimo sistemą
</t>
  </si>
  <si>
    <t xml:space="preserve">2.4.4.5.
Parengti Aukštaitijos regiono gamtinių ir kultūrinių turizmo objektų lankymo maršrutus ir turistines schemas
</t>
  </si>
  <si>
    <t xml:space="preserve">2.4.4.6.
Parengti ir įgyvendinti turizmo informacijos sklaidos užsienyje bei bendradarbiavimo ir keitimosi informacija su kitų šalių TIC priemones
</t>
  </si>
  <si>
    <t xml:space="preserve">2.4.5. 
Suformuoti naujus ir plėtoti esamus regiono turizmo, pramogų, sporto ir kultūros paslaugų traukos centrus
</t>
  </si>
  <si>
    <t>Sukurtų naujų turizmo, pramogų, sporto objektų skaičius</t>
  </si>
  <si>
    <t xml:space="preserve">2.4.5.1.
Sportinių, laisvalaikio ir pramogų bazių plėtra
</t>
  </si>
  <si>
    <t xml:space="preserve">2.4.5.2.
Pramoginio-sportinio kartodromo  komplekso Anykščiuose plėtra
</t>
  </si>
  <si>
    <t xml:space="preserve">2.4.5.3.
Oreivystės paslaugų ir pramogų plėtra regione
</t>
  </si>
  <si>
    <t xml:space="preserve">2.4.5.4.
Gamtos ir kultūros paveldo išsaugojimas ir pritaikymas viešiems turizmo poreikiams
</t>
  </si>
  <si>
    <t xml:space="preserve">2.4.5.5.
Golfo laukų kūrimas  ir jų infrastruktūros plėtra  Ignalinos rajone
</t>
  </si>
  <si>
    <t xml:space="preserve">2.4.5.6.
Kurortų ir kurortinių vietovių steigimo pagrindimas
</t>
  </si>
  <si>
    <t xml:space="preserve">2.4.5.7.
Specialios infrastruktūros plėtra kurorto teritorijoje
</t>
  </si>
  <si>
    <t xml:space="preserve">2.4.5.8.
Sartų žirgyno hipodromo plėtra ir pritaikymas turizmo reikmėms
</t>
  </si>
  <si>
    <t xml:space="preserve">2.4.5.9.
Kempingų plėtra
</t>
  </si>
  <si>
    <t xml:space="preserve">2.4.5.10.
Pramogų infrastruktūros plėtra ir Zaraso ežero pakrantės pritaikymas rekreacijai 
</t>
  </si>
  <si>
    <t xml:space="preserve">2.4.5.11. 
Žiemos ir vasaros turizmo bei sporto paslaugų plėtra prie Zarasaičio-Balto ežerų
</t>
  </si>
  <si>
    <t xml:space="preserve">2.4.5.12.
Karo istorijos paveldo Zarasų rajone išsaugojimas ir pritaikymas lankymui
</t>
  </si>
  <si>
    <t xml:space="preserve">2.4.5.13.
Mokyklų bendrabučių pritaikymas, jaunimo nakvynės namams  aktyviuoju turizmo sezonu. Kurti jaunimo nakvynės namus
</t>
  </si>
  <si>
    <t xml:space="preserve">2.4.5.14.
Viešosios turizmo infrastruktūros įrengimas
</t>
  </si>
  <si>
    <t xml:space="preserve">2.4.5.15.
Šeimyniškėlių piliakalnio istorinio ir kultūrinio paveldo pritaikymas pažintinio turizmo plėtrai
</t>
  </si>
  <si>
    <t xml:space="preserve">2.4.5.16.
Aktyvaus turizmo pramogų parko Anykščiuose prie Kalitos kalno kūrimas
</t>
  </si>
  <si>
    <t xml:space="preserve">2.4.5.17.
Okuličiūtes dvarelio rekonstrukacija
</t>
  </si>
  <si>
    <t xml:space="preserve">2.4.5.18.
Dubingių piliavietės sutvarkymas ir Radvilų šeimos palaikų vietos įamžinimas
</t>
  </si>
  <si>
    <t xml:space="preserve">2.5. 
Žemės ūkio ir kaimo plėtra 
</t>
  </si>
  <si>
    <t>1)-3; 2)-3000; 3)-4</t>
  </si>
  <si>
    <t xml:space="preserve">1)Parengtų gyvulininkystės ūkių įsikūrimo programų, ekologinių ir alternatyvių verslų plėtros programų skaičius; 2)Nenašių žemių, apsodintų  mišku, plotai, ha; 3)Įkurtų amatų namų skaičius
</t>
  </si>
  <si>
    <t>Bendroji žemės produkcija, tenkanti 1 ha  žemės naudmenų</t>
  </si>
  <si>
    <t xml:space="preserve">2.5.1. 
Plėtoti netradicinę bei alternatyvią, ekologiškai subalansuotą ūkinę veiklą kaime
</t>
  </si>
  <si>
    <t xml:space="preserve">2.5.1.1.
Įvairių programų rengimas
</t>
  </si>
  <si>
    <t xml:space="preserve">2.5.1.2.
Netradicinių ir ekologinių ūkių vystymas ir alternatyvių verslų bei amatų plėtojimas
</t>
  </si>
  <si>
    <t xml:space="preserve">2.5.1.3.
Parengti jautrių, mažai našių žemių apželdinimo mišku schemas ir pagal jas bei žemės savininkų laisvanorišką apsisprendimą vykdyti šių vietovių apželdinimą
</t>
  </si>
  <si>
    <t xml:space="preserve">2.5.1.4.
Šiltnamių sistemos įrengimas
</t>
  </si>
  <si>
    <t xml:space="preserve">2.5.1.5. 
Vystyti žirgininkystę ir susijusių paslaugų plėtrą
</t>
  </si>
  <si>
    <t xml:space="preserve">2.5.1.6. 
Skatinti diegti naujas technologijas žemės ūkio produkcijos gamybos ir perdirbimo srityje 
</t>
  </si>
  <si>
    <t xml:space="preserve">2.5.1.7. 
Remti amatų centrų kūrimąsi bei plėtrą kaimo vietovėse
</t>
  </si>
  <si>
    <t xml:space="preserve">2.5.2. 
Plėtoti kaimo turizmo verslą
</t>
  </si>
  <si>
    <t xml:space="preserve">Įkurtų naujų kaimo sodybų skaičius </t>
  </si>
  <si>
    <t xml:space="preserve">2.5.2.1
Kaimo turizmo paslaugų plėtra
</t>
  </si>
  <si>
    <t xml:space="preserve">2.5.3. 
Stiprinti kaimo bendruomenes, skatinti jų veiklos iniciatyvas įgyvendinant kaimo plėtros strategijų nuostatas
</t>
  </si>
  <si>
    <t>1)Susikūrusių naujų kaimo bendruomenių skaičius ; 2)Susikūrusių tradicinių amatų centrų skaičius kaimo vietovėse</t>
  </si>
  <si>
    <t xml:space="preserve">2.5.3.1.
Kaimo bendruomenių bei kitų NVO kaime kūrimosi ir veiklos skatinimas bei rėmimas
</t>
  </si>
  <si>
    <t xml:space="preserve">2.5.3.2. 
Parama kaimo lyderių mokymui ir kaimo vietovių plėtros strategijoms parengti bei strategijos įgyvendinimo projektams remti
</t>
  </si>
  <si>
    <t>2.5.3.3. Vietinių užimtumo iniciatyvų skatinimas</t>
  </si>
  <si>
    <t xml:space="preserve">2.5.3.4.
Bendruomenių asociacijos kūrimas ir bendrų tikslų kūrimas, kaimo kultūros modelio kūrimas
</t>
  </si>
  <si>
    <t xml:space="preserve">2.5.3.5. 
Kaimo teritorijose esančių religinių objektų, jų statinių kompleksų ir priklausinių renovavimas ir pritaikymas bendruomenės poreikiams 
</t>
  </si>
  <si>
    <t xml:space="preserve">2.5.4.
Sudaryti prielaidas spartesnei ūkinės veiklos diversifikacijai kaimo vietovėse
</t>
  </si>
  <si>
    <t>Sukurtų naujų viešosios erdvės, poilsio zonų, laisvalaikio, sporto ir kultūros objektų skaičius</t>
  </si>
  <si>
    <t xml:space="preserve">2.5.4.1. 
Esamų viešųjų pastatų kaimo vietovėse atnaujinimas, pritaikymas bendruomenės poreikiams
</t>
  </si>
  <si>
    <t xml:space="preserve">2.5.4.2. 
Bendruomeninės infrastruktūros gerinimas kaimo vietovėse
</t>
  </si>
  <si>
    <t xml:space="preserve">2.5.4.3.
Gyvenamosios aplinkos gerinimas kaimiškose teritorijose
</t>
  </si>
  <si>
    <t xml:space="preserve">2.5.4.4.
Viešosios infrastruktūros sutvarkymas seniūnijose
</t>
  </si>
  <si>
    <t xml:space="preserve">2.5.4.5. 
Bendruomenės daugiafunkcinių centrų steigimas bei reikalingų sąlygų sudarymas, išnaudojant kultūros įstaigų bazę bei kitus nenaudojamus pastatus
</t>
  </si>
  <si>
    <t xml:space="preserve">2.5.5. 
Atnaujinti ir plėtoti kaimo vietoves
</t>
  </si>
  <si>
    <t>Įgyvendintų kaimiškų vietovių infrastruktūros plėtros projektų skaičius</t>
  </si>
  <si>
    <t xml:space="preserve">2.5.5.1.
Molėtų rajono kaimiškų vietovių infrastruktūros plėtra įvairiose seniūnijose 
</t>
  </si>
  <si>
    <t xml:space="preserve">2.5.5.2.
Atnaujinti ir plėtoti Ignalinos rajono savivaldybės kaimus – gerinti socialinę ir fizinę kaimo vietovių infrastruktūrą
</t>
  </si>
  <si>
    <t xml:space="preserve">2.5.6. 
Žemės ūkio ir miškininkystės plėtra ir pritaikymo infrastruktūra
</t>
  </si>
  <si>
    <t>Įgyvendintų žemės ūkio ir miškininkystės plėtros projektų skaičius</t>
  </si>
  <si>
    <t xml:space="preserve">2.5.6.1.
Molėtų rajono Ąlantos, Balninkų, Inturkės seniūnijų sausinimo sistemų ir hidrotechninių statinių rekonstrukcija
</t>
  </si>
  <si>
    <t xml:space="preserve">2.5.6.2.
Molėtų rajono Bijutiškio, Joniškio, Levaniškių, Kijėlių kadastro vietovių melioracijos statinių rekonstrukcija
</t>
  </si>
  <si>
    <t xml:space="preserve">3 Prioritetas. SUBALANSUOTOS SOCIALINĖS INFRASTRUKTYŪROS PLĖTRA </t>
  </si>
  <si>
    <t>3.1. Didinti  regiono žmogiškųjų išteklių kompetenciją, skatinti naujų darbo vietų kūrimą, taikyti aktyvias darbo rinkos priemones</t>
  </si>
  <si>
    <t>Užimtumas</t>
  </si>
  <si>
    <t>3.1.1.Didinti gyventojų gebėjimus prisitaikyti prie aplinkos pokyčių</t>
  </si>
  <si>
    <t xml:space="preserve">1) Parengtų kvalifikacijos tobulinimo programų  ir perkvalifikavimo sistemų skaičius; 2) Perkvalifikuotų asmenų skaičius </t>
  </si>
  <si>
    <t>1)-5; 2)-50</t>
  </si>
  <si>
    <t xml:space="preserve">3.1.1.1.
Sukurti visuomenės informavimo kvalifikacijos kėlimo,  profesinio rengimo bei konsultavimo sistemą, plėtojant rajone mokymosi visą gyvenimą paslaugas
</t>
  </si>
  <si>
    <t xml:space="preserve">3.1.1.2.
Kvalifikacijos tobulinimo ir perkvalifikavimo sistemos sukūrimas, informacijos apie nuolatinio mokymosi naudą sklaida, suaugusiųjų neformaliojo švietimo plėtra, tobulinant  bendrąsias kompetencijas
</t>
  </si>
  <si>
    <t>3.1.2. Skatinti aukštojo mokslo institucijų studijų steigimą regione</t>
  </si>
  <si>
    <t>1) Parengtų neuniversitetinio  aukštojo mokslo studijų s programų skaičius; 2) Įsteigtų kolegijų bei aukštųjų mokyklų filialų skaičius</t>
  </si>
  <si>
    <t>1)-10; 2)-2</t>
  </si>
  <si>
    <t xml:space="preserve">3.1.2.1.
Parengti neuniversitetinio  aukštojo mokslo studijų plėtros programą
</t>
  </si>
  <si>
    <t xml:space="preserve">3.1.2.2.
Įkurti Visagino kolegiją
</t>
  </si>
  <si>
    <t xml:space="preserve">3.1.2.3.
Aukštosios mokyklos filialo steigimas
</t>
  </si>
  <si>
    <t xml:space="preserve">3.1.3.  Didinti profesinio mokymo prieinamumą bei tobulinti suaugusiųjų profesinį rengimą, plėtoti  profesinio mokymo institucijų ir darbdavių 
bendradarbiavimą
</t>
  </si>
  <si>
    <t>1)Įsteigtų suaugusiųjų mokymo ir perkvalifikavimo centrų skaičius; 2)Perkvalifikuotų ir įgijusių profesiją  žmonių skaičius</t>
  </si>
  <si>
    <t>1)-3; 2)-300</t>
  </si>
  <si>
    <t xml:space="preserve">3.1.3.1. 
Steigti suaugusiųjų mokymo ir perkvalifikavimo centrus
</t>
  </si>
  <si>
    <t xml:space="preserve">3.1.3.2.
Įvesti technologinius profilius rajonų vidurinėse mokyklose
</t>
  </si>
  <si>
    <t xml:space="preserve">3.1.3.3. 
Bedarbių profesinio perkvalifikavimo bei mokytojų kvalifikacijos kėlimo programa
</t>
  </si>
  <si>
    <t xml:space="preserve">3.1.3.4.
Invalidų ir bedarbių integravimo į darbo rinką verslumo ugdymo bei mokymo paslaugų plėtra
</t>
  </si>
  <si>
    <t xml:space="preserve">3.1.3.5.
Ruošti rajonui reikalingus, kvalifikuotus specialistus, pilnai išnaudojant Zarasų žemės ūkio mokyklos mokymo bazę
</t>
  </si>
  <si>
    <t xml:space="preserve">3.1.3.6.
Modernizuoti profesinio rengimo sistemą Visagino mieste
</t>
  </si>
  <si>
    <t xml:space="preserve">3.1.3.7.
Įsteigti profesinio informavimo centrą
</t>
  </si>
  <si>
    <t>3.1.4. Aktyvinti darbo rinkos politiką ir tobulinti institucijų veiklą, didinti užimtumo ir darbo rinkos priemonių arsenalą</t>
  </si>
  <si>
    <t>Įdiegtų priemonių skaičius</t>
  </si>
  <si>
    <t xml:space="preserve">3.1.4.1.
Vykdyti darbo rinkos monitoringą
</t>
  </si>
  <si>
    <t xml:space="preserve">3.1.4.2.
Vykdyti
jaunimo profesinių gebėjimų tobulinimo ir užimtumo didinimo programą
</t>
  </si>
  <si>
    <t xml:space="preserve">3.1.4.3.
Efektyvaus komandinio darbo sistemos, užtikrinančios kokybišką,  į rezultatus orientuotą Utenos rajono savivaldybės ir jai priklausančių UAB valdymą, sukūrimas ir įdiegimas
</t>
  </si>
  <si>
    <t xml:space="preserve">3.1.4.4. 
Utenos rajono savivaldybės administracijos kokybės vadybos sistemos diegimas, siekiant optimizuoti organizacijos darbą
</t>
  </si>
  <si>
    <t xml:space="preserve">3.1.4.5. 
Planavimo, personalo ir veiklos valdymo sistemos optimizavimas Utenos rajono savivaldybėje
</t>
  </si>
  <si>
    <t xml:space="preserve">3.1.4.6.
Įgyvendinti vietinių užimtumo iniciatyvų projektus, remiančius naujų darbo vietų steigimą
</t>
  </si>
  <si>
    <t xml:space="preserve">3.1.4.7.
Darbo rinkos politikos formavimas ir įgyvendinimas
</t>
  </si>
  <si>
    <t xml:space="preserve">3.1.4.8
Finansuoti norinčių grįžti būsimų specialistų, kurių trūksta Zarasų rajone, mokymų studijas
</t>
  </si>
  <si>
    <t>3.1.5. Plėtoti neformaliojo suaugusių švietimo sistemą</t>
  </si>
  <si>
    <t>1)Savivaldybių institucijų ir įstaigų dirbančiųjų pravestų mokymų skaičius; 2)Mokymuose dalyvavusių žmonių skaičius</t>
  </si>
  <si>
    <t>1)-10; 2)-50</t>
  </si>
  <si>
    <t xml:space="preserve">3.1.5.1.
Rengti  kompiuterinio raštingumo, vadybos pagrindų kursus gyventojams (pirmiausia pažeidžiamoms socialinėms grupėms)
</t>
  </si>
  <si>
    <t xml:space="preserve">3.1.5.2. 
Savivaldybių institucijų ir įstaigų dirbančiųjų kvalifikacijos tobulinimas
</t>
  </si>
  <si>
    <t xml:space="preserve">3.1.5.3. 
Gerinti viešojo sektoriaus įstaigų darbuotojų administracinius gebėjimus, kelti kvalifikaciją
</t>
  </si>
  <si>
    <t xml:space="preserve">3.1.5.4.
Plėtoti viešojo administravimo, gebėjimus, parengti specialistus galinčius rengti ES projektus struktūrinių fondų paramai gauti.
</t>
  </si>
  <si>
    <t xml:space="preserve">3.1.5.5.
Valstybinių įmonių darbuotojų kvalifikacijos tobulinimas strateginio valdymo bei projektų valdymo srityse, kompiuterinio raštingumo ugdymas
</t>
  </si>
  <si>
    <t xml:space="preserve">3.1.5.6.
Utenos rajono savivaldybės institucijų ir įstaigų dirbančiųjų kvalifikacijos tobulinimas, kalbų mokymasis
</t>
  </si>
  <si>
    <t xml:space="preserve">3.1.5.7.
Viešojo administravimo subjektų vidaus administravimo sistemos tobulinimas Anykščių rajono savivaldybėje 
</t>
  </si>
  <si>
    <t xml:space="preserve">3.1.5.8
Kurti bendrus neformalaus mokymosi tinklus, įtraukiant viešąją biblioteką, bendruomenes ir kt.
</t>
  </si>
  <si>
    <t>3.1.5.9. Sukurti suaugusiųjų neformalaus švietimo sistemą, plėtoti neformalaus švietimo formas.</t>
  </si>
  <si>
    <t xml:space="preserve">3.1.6. Stiprinti projektų valdymo gebėjimus. </t>
  </si>
  <si>
    <t>Konsultacijų skaičius</t>
  </si>
  <si>
    <t>3.1.6.1. Nuolatinis konsultavimas ir informavimas stiprinant projektų valdymo ir rengimo gebėjimus</t>
  </si>
  <si>
    <t>3.1.7. Spręsti kalbines problemas Visagino mieste, atsižvelgiant į sparčiai besikeičiančią situaciją</t>
  </si>
  <si>
    <t>1)Įsteigtų mokymo institucijų skaičius ; 2)Apmokytų gyventojų skaičius</t>
  </si>
  <si>
    <t>1)-1; 2)-100</t>
  </si>
  <si>
    <t xml:space="preserve">3.1.7.1.
Sukurti lietuvių-rusų e-žodyną
</t>
  </si>
  <si>
    <t xml:space="preserve">3.1.7.2.
Įsteigti Rytų Lietuvos kalbų mokymo centrą
</t>
  </si>
  <si>
    <t>3.2. Plėtoti subalansuotą ikimokyklinio ugdymo, bendrojo lavinimo ir papildomo ugdymo sistemą</t>
  </si>
  <si>
    <t>100  vaikų tenka vietų ikimokyklinio ugdymo įstaigos</t>
  </si>
  <si>
    <t>3.2.1. Optimizuoti bendrojo lavinimo mokyklų tinklą, užtikrinti aukštą mokymo paslaugų kokybę</t>
  </si>
  <si>
    <t>Įgyvendintų priemonių skaičius</t>
  </si>
  <si>
    <t xml:space="preserve">3.2.1.1.
Ugdymo ir švietimo įstaigų tinklo optimizavimo programos įgyvendinimas
</t>
  </si>
  <si>
    <t xml:space="preserve">3.2.1.2.
Sukurti distancinio mokymo bazę bendrojo lavinimo mokyklose
</t>
  </si>
  <si>
    <t xml:space="preserve">3.2.1.3. Švietimo bei ugdymo įstaigų modernizavimas, techninės bazės atnaujinimas ir veiklos tobulinimas </t>
  </si>
  <si>
    <t xml:space="preserve">3.2.1.4.
Dalyvauti programoje „Mokyklų tobulinimo programa+“
</t>
  </si>
  <si>
    <t xml:space="preserve">3.2.1.5.
Užtikrinti pedagoginės-psichologinės pagalbos prieinamumą vaikams, tėvams bei mokytojams
</t>
  </si>
  <si>
    <t>3.2.2. Didinti vaikų ir jaunimo užimtumo įvairovę ir sudaryti sąlygas saviraiškai</t>
  </si>
  <si>
    <t>Įsteigtų institucijų skaičius</t>
  </si>
  <si>
    <t xml:space="preserve">3.2.2.1. 
Įkurti ir plėtoti jaunimo centrus
</t>
  </si>
  <si>
    <t xml:space="preserve">3.2.2.2.
Įsteigti rajono menų mokyklą
</t>
  </si>
  <si>
    <t xml:space="preserve">3.2.2.3.
Didinti vaikų ir jaunimo užimtumo įvairovę, sudaryti palankias sąlygas saviraiškai 
</t>
  </si>
  <si>
    <t>3.2.3. Didinti pedagogų profesinę kompetenciją</t>
  </si>
  <si>
    <t>Pakėlusių kvalifikaciją pedagogų ir mokyklų vadovų skaičius</t>
  </si>
  <si>
    <t xml:space="preserve">3.2.3.1.
Pedagogų švietimo centrų plėtra ir veiklos tobulinimas
</t>
  </si>
  <si>
    <t xml:space="preserve">3.2.3.2.
Sujungti du visuomeniniais pagrindais dirbančius pedagogų profesinės raidos centrus įsteigiant vieną
</t>
  </si>
  <si>
    <t xml:space="preserve">3.2.3.3.
Įsteigti Visagino švietimo centrą
</t>
  </si>
  <si>
    <t>3.2.3.4. Ugdyti pedagogų profesinę kompetenciją, kelti kvalifikaciją.</t>
  </si>
  <si>
    <t xml:space="preserve">3.2.4. Gerinti švietimo įstaigų techninę būklę ir modernizuoti techninę bazę </t>
  </si>
  <si>
    <t>Modernizuotų  ir pertvarkytų  švietimo įstaigų skaičius</t>
  </si>
  <si>
    <t xml:space="preserve">3.2.4.1.
Švietimo įstaigų modernizavimas, techninės   bazės atnaujinimas  ir veiklos tobulinimas
</t>
  </si>
  <si>
    <t xml:space="preserve">3.2.4.2. 
Investicijos į ikimokyklinio ugdymo įstaigas
</t>
  </si>
  <si>
    <t xml:space="preserve">3.2.4.3. 
Specialiųjų mokyklų pertvarka, metodinių centrų steigimas
</t>
  </si>
  <si>
    <t>3.2.5.Gerinti švietimo paslaugų kaimo vietovėse kokybę ir prieinamumą</t>
  </si>
  <si>
    <t>Įsteigtų multifunkcinių centrų rajonų vietovėse, skaičius</t>
  </si>
  <si>
    <t xml:space="preserve">3.2.5.1. 
Universalių daugiafunkcinių centrų kaimo vietovėse steigimas
</t>
  </si>
  <si>
    <t xml:space="preserve">3.2.5.2.
Multifunkcinių centrų steigimas rajonų vietovėse, pertvarkant esamus pastatus ir pritaikant  bendruomenių reikmėms
</t>
  </si>
  <si>
    <t>3.2.6. Modernizuoti aukštojo neuniversitetinio ir profesinio mokymosi aplinką ir gerinti švietimo infrastruktūrą</t>
  </si>
  <si>
    <t>3.3.Užtikrinti saugią socialinę aplinką (ypač uždarant  Ignalinos AE)</t>
  </si>
  <si>
    <t>Nusikalstamų veikslų skaičius 100000 gyventojų</t>
  </si>
  <si>
    <t>I500</t>
  </si>
  <si>
    <t>3.3.1.Skatinti socialinės atskirties mažinimą bei socialinės integracijos didinimą</t>
  </si>
  <si>
    <t>1)Sukurtų   socialinių, psichologinių paslaugų ir kt. centrų skaičius; 2)Įsteigtų socialinių  namų skaičius; 3) Sukurtų viešo interneto prieigos taškų  rajono bibliotekose skaičius</t>
  </si>
  <si>
    <t>1)-11; 2)-2; 3)-30</t>
  </si>
  <si>
    <t xml:space="preserve">3.3.1.1.
Kurti socialinių, psichologinių paslaugų centrus, plėsti paslaugas
</t>
  </si>
  <si>
    <t xml:space="preserve">3.3.1.2.
Įkurti socialiai apleistų vaikų ir paauglių dienos centrus
</t>
  </si>
  <si>
    <t xml:space="preserve">3.3.1.3.
Nakvynės namų ir laikinojo užimtumo centrų modernizavi
mas, plėtra, įkūrimas
</t>
  </si>
  <si>
    <t xml:space="preserve">3.3.1.4.
Įkurti socialinę įmonę Didžiasalyje
</t>
  </si>
  <si>
    <t xml:space="preserve">3.3.1.5.
Įvairaus pobūdžio  stovyklų kūrimas vaikų užimtumo užtikrinimui
</t>
  </si>
  <si>
    <t xml:space="preserve">3.3.1.6.
Plėtoti socialinių paslaugų, pritaikytų rajono gyventojų poreikiams, sistemą
</t>
  </si>
  <si>
    <t xml:space="preserve">3.3.1.7.
Skatinti ir remti vaikų ir jaunimo užimtumo programas
</t>
  </si>
  <si>
    <t xml:space="preserve">3.3.1.8.
Mažinti socialinę atskirtį
</t>
  </si>
  <si>
    <t xml:space="preserve">3.3.1.9.
Rengti ir įgyvendinti socialinės atskirties grupių integracijos į darbo rinką projektus
</t>
  </si>
  <si>
    <t xml:space="preserve">3.3.1.10.
Pagalbos į namus  paslaugų plėtra
</t>
  </si>
  <si>
    <t xml:space="preserve">3.2.6.1.
Alternatyvių resursų naudojimo mokymo bazės ir mokymo programų plėtra Alantoje, Molėtų rajone
</t>
  </si>
  <si>
    <t xml:space="preserve">3.2.6.2.
Ignalinos rajono Vidiškių gyvenvietės profesinio rengimo centro steigimas
</t>
  </si>
  <si>
    <t xml:space="preserve">3.2.6.3.
Verslo, švietimo bei mokymo įstaigų partnerystės vaidmens didinimas
</t>
  </si>
  <si>
    <t xml:space="preserve">3.2.6.4.
Utenos kolegijos Integruoto mokymo centro pritaikymas miesto, rajono bei regiono jaunimo, suaugusiųjų mokymui(si) jį rekonstruojant ir modernizuojant.
</t>
  </si>
  <si>
    <t xml:space="preserve">3.2.6.5.
Visagino technologijos ir verslo profesinio mokymo centro plėtra tenkinanti Ignalinos AE regiono poreikius AE uždarymo kontekste
</t>
  </si>
  <si>
    <t>3.2.6.6. Sudaryti savivaldybėje sąlygas mokymuisi visą gyvenimą.</t>
  </si>
  <si>
    <t>3.3.2. Skatinti bendruomenės socialinį aktyvumą bei tarpusavio bendradarbiavimą</t>
  </si>
  <si>
    <t xml:space="preserve">3.3.2.1.
Informuoti ir šviesti bendruomenę narkomanijos prevencijos, saugumo ir kitais socialiniais klausimais 
</t>
  </si>
  <si>
    <t xml:space="preserve">3.3.2.2.
Bendrų projektų su kaimo bendruomene rengimas socialinės paramos srityje 
</t>
  </si>
  <si>
    <t xml:space="preserve">3.3.2.3
Remti bendruomenės socialinį aktyvumą bei tarpusavio bendradarbiavimą įgyvendinant rajonų VVG parengtų kaimo plėtros strategijų nuostatas
</t>
  </si>
  <si>
    <t xml:space="preserve">3.3.2.4.
Remti naujų soc. paslaugų formų kūrimą, tolygų įvairioms socialinėms žmonių grupėms
</t>
  </si>
  <si>
    <t xml:space="preserve">3.3.2.5.
Plėtoti viešojo administravimo gebėjimus, parengti specialistus galinčius rengti ES projektus struktūrinių fondų paramai gauti
</t>
  </si>
  <si>
    <t xml:space="preserve">3.3.2.6.
Sukurti tarptautinį Jaunimo internetinį portalą. 
</t>
  </si>
  <si>
    <t>3.3.3. Remti ir skatinti nevyriausybinių organizacijų veiklą</t>
  </si>
  <si>
    <t>1)Skirtos lėšos paramai, Lt; 2)Produkto kriterijus, Vnt.</t>
  </si>
  <si>
    <t>1)-1720000; 2)-2</t>
  </si>
  <si>
    <t xml:space="preserve">3.3.3.1.
NVO rėmimo sistemos sukūrimas ir įgyvendinimas bei įvairių iniciatyvų rėmimas  
</t>
  </si>
  <si>
    <t xml:space="preserve">3.3.3.2.
Remti ir skatinti jaunimo NVO, viešųjų įstaigų saviraiškos iniciatyvas
</t>
  </si>
  <si>
    <t xml:space="preserve">3.3.3.3.
Tarybos nustatyta tvarka iš dalies remti miesto įstaigų, NVO, dirbančių socialinėje sferoje, veiklą.
</t>
  </si>
  <si>
    <t>3.4. Plėtoti teritoriškai subalansuotą socialinę kultūrinę infrastruktūrą</t>
  </si>
  <si>
    <t>Muziejų lankytojų skaičius, tenkantis  1000 gyventojų</t>
  </si>
  <si>
    <t>3.4.1. Gerinti  kultūros įstaigų materialinę bazę</t>
  </si>
  <si>
    <t>1)Rekonstruotų  kultūros centrų skaičius; 2)Įsteigtų menų mokyklų, jaunimo pramogų centrų skaičius</t>
  </si>
  <si>
    <t>1)-3; 2)-2</t>
  </si>
  <si>
    <t xml:space="preserve">3.4.1.1.
Kultūros  įstaigų rekonstrukcija ir modernizavimas pritaikant bendruomenių reikmėms
</t>
  </si>
  <si>
    <t xml:space="preserve">3.4.1.2.
Anykščių miesto viešosios bibliotekos statyba
</t>
  </si>
  <si>
    <t xml:space="preserve">3.4.1.3.
Kultūrinės paskirties, menų  propagavimo objektų  steigimas
</t>
  </si>
  <si>
    <t xml:space="preserve">3.4.1.4.
Užtikrinti kilnojamųjų kultūros vertybių išsaugojimą bei prieinamumą lankytojams
</t>
  </si>
  <si>
    <t xml:space="preserve">3.4.1.5.
Kultūros įstaigų materialinės – techninės bazės atnaujinimas
</t>
  </si>
  <si>
    <t>3.4.2. Aktyvinti kultūrinę veiklą, skatinti bendruomenės kultūrines iniciatyvas</t>
  </si>
  <si>
    <t xml:space="preserve">3.4.2.1.
Regioninių, tarptautinių ir bendruomeninių renginių organizavimo skatinimas, finansavimas ir propagavimas
</t>
  </si>
  <si>
    <t xml:space="preserve">3.4.2.2.
Utenos apskrities tautinių mažumų kultūros saugojimas, sklaida ir puoselėjimas
</t>
  </si>
  <si>
    <t xml:space="preserve">3.4.2.3.
Menų inkubatoriaus steigimas
</t>
  </si>
  <si>
    <t xml:space="preserve">3.4.2.4.
Menų inkubatoriaus Utenoje steigimas, pritaikant neveikiančio kinoteatro pastatą kūrybinių industrijų veiklos skatinimui bei plėtrai
</t>
  </si>
  <si>
    <t xml:space="preserve">3.4.2.5.
Remti ir skatinti bendruomenių kultūrines iniciatyvas
</t>
  </si>
  <si>
    <t xml:space="preserve">3.4.2.6. 
Organizuoti ir remti „gyvosios“ tradicijos apraiškas, profesionalaus meno sklaidą,  inovatyvius kultūros projektus, menininkų, kūrėjų kūrybinę veiklą, kūrybines-edukacines stovyklas.
</t>
  </si>
  <si>
    <t xml:space="preserve">3.4.2.7.
Utenos regiono turizmo,  informacijos ir komunikacijos infrastruktūros atnaujinimas, vystant ir pritaikant Sankt Peterburgo – Varšuvos traktą turizmo reikmėms
</t>
  </si>
  <si>
    <t xml:space="preserve">3.4.2.8.
Bendruomenės reikmėms kultūros, laisvalaikio ir sporto centrų steigimas bei reikalingų sąlygų sudarymas, išnaudojant įstaigų bazę bei kitus nenaudojamus pastatus
</t>
  </si>
  <si>
    <t>3.4.2.9. Bendruomenės centrų steigimas bei reikalingų sąlygų sudarymas, išnaudojant kultūros įstaigų bazę</t>
  </si>
  <si>
    <t xml:space="preserve">3.4.2.10
Skleisti kino meną
</t>
  </si>
  <si>
    <t>3.4.3. Plėsti sporto paslaugų infrastruktūrą</t>
  </si>
  <si>
    <t>Modernizuotų ir įrengtų sporto  objektų skaičius</t>
  </si>
  <si>
    <t xml:space="preserve">3.4.3.1.
Sporto ir pramogų objektų modernizavimas,  sporto paslaugų plėtra
</t>
  </si>
  <si>
    <t xml:space="preserve">3.4.3.2.
Golfo laukų įrengimas
</t>
  </si>
  <si>
    <t xml:space="preserve">3.4.3.3.
Anykščių J.Biliūno gimnazijos stadiono renovavimas ir įrengimas
</t>
  </si>
  <si>
    <t xml:space="preserve">3.4.3.4.
Anykščių miesto centrinio stadiono renovacija
</t>
  </si>
  <si>
    <t xml:space="preserve">3.4.3.5.  
Irklavimo bazės sukūrimas ir  vandens sporto plėtra
</t>
  </si>
  <si>
    <t xml:space="preserve">3.4.3.6.  
Įrengti ir atnaujinti daugiafunkcines sporto sales, aikštynus, stadionus ir jų statinius
</t>
  </si>
  <si>
    <t xml:space="preserve">3.4.3.7. 
Remti sporto klubų veiklą, kelti sportininkų meistriškumą
</t>
  </si>
  <si>
    <t xml:space="preserve">3.4.3.8.
Renovuoti Anykščių technologijos mokyklos uždaro plaukimo baseino pastatą.
</t>
  </si>
  <si>
    <t>3.5. Sukurti socialinių ir viešųjų paslaugų teikėjų įvairovę, gerinti paslaugų teikimo bazę</t>
  </si>
  <si>
    <t>Išnuomotas būstas 10000 gyventojų</t>
  </si>
  <si>
    <t>3.5.1. Optimizuoti socialinių ir viešųjų paslaugų teikimo tinklą</t>
  </si>
  <si>
    <t xml:space="preserve">3.5.1.1.
Atlikti stacionarių socialinių paslaugų poreikio analizes
</t>
  </si>
  <si>
    <t xml:space="preserve">3.5.1.2.
Laikino gyvenimo namų asocialiems ir neblaiviems asmenims įsteigimas.
</t>
  </si>
  <si>
    <t xml:space="preserve">3.5.1.3.
Utenos gyvūnų globos namų įrengimas.
</t>
  </si>
  <si>
    <t xml:space="preserve">3.5.1.4.
Socialinių paslaugų plėtra
</t>
  </si>
  <si>
    <t xml:space="preserve">3.5.1.5.
Nestacionarių socialinių paslaugų infrastruktūros plėtra
</t>
  </si>
  <si>
    <t>3.5.2. Gerinti socialinių paslaugų kokybę ir pasiekiamumą</t>
  </si>
  <si>
    <t>Renovuotų ir pritaikytų neįgaliųjų ir vyresnio amžiaus žmonių dienos veiklai socialinių paslaugų centrų skaičius</t>
  </si>
  <si>
    <t xml:space="preserve">3.5.2.1. Mielagėnų parapinių globos namų
paslaugų plėtra
</t>
  </si>
  <si>
    <t xml:space="preserve">3.5.2.2.
Socialinių paslaugų centrų renovacija, įrengimas
</t>
  </si>
  <si>
    <t xml:space="preserve">3.5.2.3.
Socialinių paslaugų tinklo ir teikiam paslaugų išplėtimas, panaudojant NVO potencialą
</t>
  </si>
  <si>
    <t xml:space="preserve">3.5.2.4.
Mišrių socialinių paslaugų plėtra Molėtų socialinės paramos centro struktūriniame padalinyje
</t>
  </si>
  <si>
    <t>3.5.2.5. Plėtoti socialinių paslaugų , pritaikytų savivaldybės gyventojų poreikiams, sistemą</t>
  </si>
  <si>
    <t>3.5.3. Skatinti neįgaliųjų integraciją į visuomenę ir vykdyti ligonių su negalia reabilitaciją</t>
  </si>
  <si>
    <t>Įkurtų žmonių su negalia dienos centrų skaičius</t>
  </si>
  <si>
    <t xml:space="preserve">3.5.3.1.
Įkurti žmonių su negalia dienos centrus
</t>
  </si>
  <si>
    <t xml:space="preserve">3.5.3.2.
Gyvenamosios aplinkos ir viešųjų įstaigų pritaikymas žmonėms su fizine negalia 
</t>
  </si>
  <si>
    <t>3.5.4. Gerinti sveikatos priežiūros paslaugų kokybę, pasiekiamumą, infrastruktūrą</t>
  </si>
  <si>
    <t xml:space="preserve">3.5.4.1.
Rajonų centrinių ligoninių statybos  baigimas
</t>
  </si>
  <si>
    <t xml:space="preserve">3.5.4.2.
Sveikatos priežiūros įstaigų   modernizavimas, renovavimas, techninės bazės  atnaujinimas
</t>
  </si>
  <si>
    <t xml:space="preserve">3.5.4.3. 
Sveikatos priežiūros specialistų kvalifikacijos tobulinimo programos paruošimas ir įgyvendinimas
</t>
  </si>
  <si>
    <t xml:space="preserve">3.5.4.4.
Ambulatorinės slaugos išplėtimas
</t>
  </si>
  <si>
    <t xml:space="preserve">3.5.4.5.
Išplėsti psichologinę pagalbą  
</t>
  </si>
  <si>
    <t xml:space="preserve">3.5.4.6.
Ligoninių ir poliklinikų, bei kitų sveikatos įstaigų  pastatų renovacija, rekonstrukcija,  šiluminės sistemos renovacija
</t>
  </si>
  <si>
    <t xml:space="preserve">3.5.4.7. 
Visuomenės  sveikatos priežiūros paslaugų infrastruktūros savivaldybėse pkėtra
</t>
  </si>
  <si>
    <t xml:space="preserve">3.5.4.8.
Pirminės sveikatos priežiūros centro ir psichikos sveikatos centro modernizavimas
</t>
  </si>
  <si>
    <t xml:space="preserve">3.5.4.9. 
Psichikos dienos centrų įkūrimas ir paslaugų plėtra 
</t>
  </si>
  <si>
    <t>3.5.4.11.Tobulinti sveikatos priežiūros paslaugų kokybę, gerinti jų pasiekiamumą.</t>
  </si>
  <si>
    <t xml:space="preserve">3.5.4.10.
Dienos centras socialinės rizikos šeimoms ir jų vaikams
</t>
  </si>
  <si>
    <t>3.5.5. Ugdyti socialinių darbuotojų kompetenciją</t>
  </si>
  <si>
    <t>Apmokytų socialinių darbuotojų skaičius</t>
  </si>
  <si>
    <t xml:space="preserve">3.5.5.1.
Įvairių sričių socialinių darbuotojų rengimas ir kvalifikacijos tobulinimas
</t>
  </si>
  <si>
    <t>3.5.6. Didinti nevyriausybinių organizacijų vaidmenį</t>
  </si>
  <si>
    <t>Parengtų projektų ES SF skaičius</t>
  </si>
  <si>
    <t xml:space="preserve">3.5.6.1.
Bendrų projektų  su NVO iniciavimas, įgyvendinimas, įvairiapusis NVO veiklos skatinimas
</t>
  </si>
  <si>
    <t>3.6. Kurti ir plėtoti informacinę visuomenę regione</t>
  </si>
  <si>
    <t>1) Kompiuterį turinčių namų ūkių  dalis, proc.;         2) Interneto prieigą turinčių namų ūkių dalis, proc.</t>
  </si>
  <si>
    <t xml:space="preserve"> 3.6.1. Sistemiškai diegti informacines technologijas </t>
  </si>
  <si>
    <t>Sukurtų elektroninių priemonių, kuriomis piliečiai galėtų išreikšti savo nuomonę įvairiais viešojo administravimo sektoriaus  veiklos klausimais, skaičius</t>
  </si>
  <si>
    <t xml:space="preserve">3.6.1.1. 
Elektroninės valdžios paslaugų regione plėtra
</t>
  </si>
  <si>
    <t xml:space="preserve">3.6.1.2. 
Elektroninės sveikatos paslaugų plėtra regione
</t>
  </si>
  <si>
    <t xml:space="preserve">3.6.1.3.
Apskrities ir  rajonų  sveikatos įstaigų  bendros kompiuterinės sistemos sukūrinmas 
</t>
  </si>
  <si>
    <t xml:space="preserve">3.6.1.4. 
Elektroninės
demokratijos regione plėtra
</t>
  </si>
  <si>
    <t xml:space="preserve">3.6.1.5.
Utenos rajono savivaldybės ir jos struktūrinių padalinių internetinio portalo su turinio valdymo sistema sukūrimas
</t>
  </si>
  <si>
    <t xml:space="preserve">3.6.1.6.
Kompiuterinės turto valdymo sistemos įdiegimas Utenos rajono savivaldybėje
</t>
  </si>
  <si>
    <t xml:space="preserve">3.6.1.7.
Optinio tinklo technologijų plėtra Utenos mieste, panaudojant šias technologijas e-paslaugų gyventojams teikimo modernizavimui, biudžetinių įstaigų valdymo ir duomenų mainų procesų modernizavimui
</t>
  </si>
  <si>
    <t xml:space="preserve">3.6.1.8. 
Plėtoti informacines technologijas viešųjų paslaugų sektoriuje
</t>
  </si>
  <si>
    <t>3.6.1.9. Strateginio planavimo ir priežiūros sistema (SPPS)</t>
  </si>
  <si>
    <t xml:space="preserve">3.6.1.10. 
„Vieno langelio“ principo įgyvendinimas regiono savivaldybių administracijose
</t>
  </si>
  <si>
    <t>3.6.2. Plėtoti informacines ir konsultacines paslaugas, gerinti  gyventojų ir svečių prieigą prie interneto</t>
  </si>
  <si>
    <t>Sukurtų viešųjų interneto prieigos centrų skaičius</t>
  </si>
  <si>
    <t xml:space="preserve">3.6.2.1. 
Viešųjų interneto prieigos centrų kūrimas rajono miestuose, miesteliuose ir kaimuose, viešųjų  kompiuterizuotų informacinių terminalų įrengimas.
</t>
  </si>
  <si>
    <t>3.6.3. Gerinti regione periferinių teritorijų gyventojų gyvenimo kokybę, skatinti informacinės visuomenės kūrimą</t>
  </si>
  <si>
    <t>Sukurtų mobilių kompiuterinių  klasių skaičius</t>
  </si>
  <si>
    <t xml:space="preserve">3.6.3.1.
Gyventojų kompetencijos kėlimas priartinant informacines technologijas prie vartotojo gyvenamosios vietovės.
</t>
  </si>
  <si>
    <t>3.6.3.2. Kurti informacinę visuomenę savivaldybėje</t>
  </si>
  <si>
    <t xml:space="preserve">4. Prioritetas. REGIONINIŲ CENTRŲ PLĖTRA </t>
  </si>
  <si>
    <t xml:space="preserve">4.1. 
Didinti Utenos miesto – regioninio centro konkurencingumą išnaudojant turimą potencialą, sukuriant patrauklią gyvenamąją aplinką miesto gyventojams bei palankias sąlygas verslui plėtoti
</t>
  </si>
  <si>
    <t>4.1.1. Kompleksiškai sutvarkyti Utenos miesto viešąsias erdves, siekiant padidinti gyvenamosios ir investicinės aplinkos patrauklumą</t>
  </si>
  <si>
    <t xml:space="preserve">4.1.1.1.
Krašuonos upės krantinių miesto centre kompleksinis sutvarkymas bei Žalgirio pėsčiųjų gatvės ir dalies Gedimino gatvės  kompleksinis sutvarkymas ir pritaikymas miesto bendruomenės poreikiams
</t>
  </si>
  <si>
    <t xml:space="preserve">4.1.1.2.
K.Donelaičio g. viešųjų erdvių kompleksinis sutvarkymas, sukuriant patrauklią aplinką privatiems investuotojams
</t>
  </si>
  <si>
    <t xml:space="preserve">4.1.1.3.
Aušros g. viešųjų erdvių sutvarkymas, rekonstruojant kultūros centro ir ,,Taurapilio” kino teatro patalpas, sudarant palankias sąlygas kūrybinių industrijų vystymuisi. Teritorijos, esančios prie kultūros centro, kompleksinis sutvarkymas (takų įrengimas, apšvietimo sutvarkymas, automobilių stovėjimo aikštelių įrengimas)
</t>
  </si>
  <si>
    <t xml:space="preserve">4.1.1.4.
Utenio aikštės pastatų fasadų rekonstrukcija, aikštės viešosios erdvės kompleksinis sutvarkymas, sukuriant patrauklią aplinką prekybos, biurų, bankų verslui vystytis
</t>
  </si>
  <si>
    <t xml:space="preserve">4.1.1.5.
Krašuonos upės krantinių ir prieigose esančių viešųjų erdvių kompleksinis sutvarkymas ir pritaikymas miesto bendruomenės poreikiams, sukuriant aktyvaus poilsio zoną
</t>
  </si>
  <si>
    <t xml:space="preserve">4.1.2. 
Atnaujinti Utenos miesto poilsio ir rekreacinių zonų infrastruktūrą
</t>
  </si>
  <si>
    <t xml:space="preserve">4.1.2.1.
Miesto sodo kompleksinis sutvarkymas (takų sistemos įrengimas, tiltelio pastatymas, gėlynų ir vejų įrengimas), įrengiant reakreacinę zoną miesto centre bei siekiant pritraukti privačius investuotojus teikti sveikatinimo paslaugas
</t>
  </si>
  <si>
    <t xml:space="preserve">4.1.2.2.
Dauniškio ežero pakrančių zonos kompleksinis sutvarkymas (takų ir apšvietimo įrengimas, pontoninio tilto statyba, persirengimo kabinų įrengimas, sporto ir žaidimų įrangos atnaujinimas), įrengiant rekreacinę ir aktyvaus poilsio zoną miesto centre, sudarant sąlygas plėtoti paslaugų ir prekybos verslą
</t>
  </si>
  <si>
    <t xml:space="preserve">4.1.2.3.
Vyžuonos parko kompleksinis sutvarkymas (dviračių, riedučių, riedslidžių trasų, pėsčiųjų takų įrengimas, riedlentininkų aikštelių ir apžvalgos aikštelių įrengimas), sukuriant pagrindinę miesto rekreacinę ir aktyvaus poilsio zoną, siekiant sudaryti palankias sąlygas paslaugų verslo plėtrai
</t>
  </si>
  <si>
    <t xml:space="preserve">4.1.2.4.
Utenio stadiono rekonstrukcija ir aplinkinės teritorijos kompleksinis sutvarkymas, sukuriant miesto aktyvaus poilsio zoną
</t>
  </si>
  <si>
    <t xml:space="preserve">4.1.2.5.
Vyžuonos parko ir priegose esančių viešųjų erdvių kompleksinis sutvarkymas, siekiant sukurti miesto aktyvaus poilsio zoną ir pritaikyti miesto bendruomenės poreikiams
</t>
  </si>
  <si>
    <t xml:space="preserve">4.2. 
Didinti Visagino miesto – regioninio centro konkurencingumą išnaudojant turimą potencialą, sukuriant patrauklią gyvenamąją aplinką miesto gyventojams bei palankias sąlygas verslui plėtoti
</t>
  </si>
  <si>
    <t xml:space="preserve">4.2.1. 
Kompleksiškai sutvarkyti Visagino miesto viešąsias erdves, siekiant padidinti gyvenamosios ir investicinės aplinkos patrauklumą
</t>
  </si>
  <si>
    <t xml:space="preserve">4.2.1.1.
Suformuoti miesto bendruomenės traukos centrą rekonstravus Visagino miesto Sedulinos alėją ir kompleksiškai sutvarkius jos aplinką: pakeisti šaligatvių dangą, įrengti privažiavimus prie pėsčiųjų alėjos bei automobilių stovėjimo aikštelių, sutvarkyti viešosios paskirties zonas, įrengti suoliukus, gėlynus, rekonstruoti apšvietimo sistemą
</t>
  </si>
  <si>
    <t xml:space="preserve">4.2.1.2.
Kompleksiškai sutvarkyti Visagino miesto gyvenamųjų rajonų viešąsias erdves, didinant jų investicinį ir gyvenamosios aplinkos patrauklumą: rekonstruoti Visagino miesto apšvietimo sistemą, apšviesti miesto pagrindinius statinius, įrengti vaizdo stebėjimo sistemą ir duomenų perdavimo tinklus Visagino miesto rizikos zonose,  pakeisti šaligatvių dangą, sutvarkyti viešosios paskirties zonas, įrengti suoliukus ir gėlynus, rekonstruoti esamus dviračių takus ir įrengti naujus, sutvarkyti viešąsias erdves dviračių takų tinklo zonose, įrengti privažiavimus ir automobilių stovėjimo aikšteles prie gyvenamųjų namų, rekonstruoti esamus privažiavimus ir automobilių stovėjimo aikšteles, rekonstruoti esamas ir įrengti naujas vaikų žaidimo aikšteles
</t>
  </si>
  <si>
    <t xml:space="preserve">4.2.2. 
Atnaujinti Visagino miesto poilsio ir rekreacinių zonų infrastruktūrą
</t>
  </si>
  <si>
    <t xml:space="preserve">4.2.2.1
Sukurti sporto ir aktyvaus poilsio zoną Visagino ežero pakrantėje: įrengti daugiafunkcinę irklavimo bazę, rekonstruoti miesto stadioną, teniso aikštelę (kortus), įrengti sporto, poilsio ir vaikų žaidimų aikšteles, sutvarkyti aplinką
</t>
  </si>
  <si>
    <t xml:space="preserve">4.2.2.2.
Įrengtas daugiafunkcinis sporto pramogų miestelis
</t>
  </si>
  <si>
    <t xml:space="preserve">4.2.3. 
Skatinti žmogiškųjų išteklių plėtrą Visagino mieste
</t>
  </si>
  <si>
    <t>Parengtų ir įgyvendintų  aukštojo neuniversitetinio mokslo studijų programų skaičius</t>
  </si>
  <si>
    <t xml:space="preserve">4.2.3.1.
Žmoniškųjų išteklių kompetencijos didinimas Ignalinos AE regione, plėtojant aukštąjį neuniversitetinį mokymą
</t>
  </si>
  <si>
    <t xml:space="preserve">4.2.3.2.
Savivaldybės institucijų ir įstaigų vidaus administravimo ir veiklos valdymo gerinimas
</t>
  </si>
  <si>
    <t xml:space="preserve">4.2.3.3.
Gerinti viešojo sektoriaus įstaigų darbuotojų administracinius gebėjimus, kelti kvalifikaciją
</t>
  </si>
  <si>
    <t xml:space="preserve">4.2.3.4.
Skatinti darbo vietų kūrimą
</t>
  </si>
  <si>
    <t xml:space="preserve">4.2.3.5.
Vystyti profesinio mokymo institucijų ir darbdavių bendradarbiavimą
</t>
  </si>
  <si>
    <t xml:space="preserve">4.2.3.6.
Plėtoti kokybiškų darbo išteklių pasiūlą Visagino savivaldybėje
</t>
  </si>
  <si>
    <t xml:space="preserve">4.2.4. 
Daugiataučio Europos pasienio regiono išvystymas
</t>
  </si>
  <si>
    <t xml:space="preserve">4.2.4.1.
Suformuoti bei vystyti daugiatautį Europos pasienio regioną
</t>
  </si>
  <si>
    <t xml:space="preserve">4.2.4.2.
Saugoti ir plėsti Visagino savivaldybės teritorijos aplinką
</t>
  </si>
  <si>
    <t>Elektroninių priemonių, skirtų įtraukti gyventojus į demokratijos procesus, diegimas Anykščių rajono savivaldybėje</t>
  </si>
  <si>
    <t>Elektroninės demokratijos priemonių diegimas ir plėtra Zarasų rajone</t>
  </si>
  <si>
    <t>Pilietinio dalyvavimo priimant Ignalinos rajono savivaldybės teisės aktus aktyvinimas panaudojant informacines komunikacines technologijas (IKT)</t>
  </si>
  <si>
    <t>Molėtų rajono savivaldybės elektroninės demokratijos sistemos plėtra</t>
  </si>
  <si>
    <t>Visagino savivaldybės darbo procesų viešinimo ir gyventojų dalyvavimo sprendimų priėmimo procesuose, elektroninių priemonių įdiegimas bei tobulinimas</t>
  </si>
  <si>
    <t>Elektroninių sveikatos paslaugų plėtra Utenos regiono asmens sveikatos priežiūros įstaigose (V)</t>
  </si>
  <si>
    <t>Molėtų miesto centrinio šildymo tinklų modernizavimas, mažinant šilumos nuostolius ir didinant šilumos tiekimo patikimumą (K)</t>
  </si>
  <si>
    <t>Utenos miesto dalies centralizuoto šilumos tiekimo tinklų rekonstrukcija ir sužiedinimas (K)</t>
  </si>
  <si>
    <t>Ignalinos miesto ir Vidiškių kaimo centralizuoto šilumos tiekimo tinklų rekonstrukcija (K)</t>
  </si>
  <si>
    <t>VĮ „Visagino energija" šilumos tiekimo sistemų modernizavimas (K)</t>
  </si>
  <si>
    <t>Šilumos tiekimo infrastruktūros modernizavimas Molėtų mieste (K)</t>
  </si>
  <si>
    <t>Antžeminių šilumos tiekimo tinklų ruožų Aukštaičių g., Tauragnų g. ir šilumos tinklų ruožo  nuo ŠK-28-4 iki buvusios boilerinės Nr.8 Utenoje rekonstrukcija (K)</t>
  </si>
  <si>
    <t>"Zarasų m. šilumos tiekimo sistemos modernizavimas" (K)</t>
  </si>
  <si>
    <t>Žemutinės dalies katilinės šilumos tinklų rekonstrukcija (K)</t>
  </si>
  <si>
    <t>"AB "Rytų skirstomieji tinklai" Ignalinos transformatorinės pastotės rekonstrukcija" (K)</t>
  </si>
  <si>
    <t>AB LESTO skirstomojo tinklo plėtra (K)</t>
  </si>
  <si>
    <t>Anykščių rajono savivaldybės vietinės reikšmės transporto infrastruktūros objektų rekonstrukcijos trečiasis etapas</t>
  </si>
  <si>
    <t>Molėtų miesto Kauno gatvės rekosntrukcija</t>
  </si>
  <si>
    <t>Kelio nuo UAB „Visagino linija" žemės sklypo iki savivaldybės kelio Nr.53 bei Vilties gatvės rekonstravimas.</t>
  </si>
  <si>
    <t>Bajorų gatvės Zarasų mieste rekonstrukcija pagal parengtą techninį projektą</t>
  </si>
  <si>
    <t>Zarasų miesto K.Būgos gatvės rekonstrukcijai reikalingos dokumentacijos parengimas</t>
  </si>
  <si>
    <t>Zarasų miesto Vilniaus gatvės ir Pakalnės gatvės dalies rekonstrukcijai reikalingos dokumentacijos parengimas</t>
  </si>
  <si>
    <t xml:space="preserve">Ignalinos miesto rytinės dalies gatvių rekonstravimo techninės dokumentacijos parengimas. </t>
  </si>
  <si>
    <t>Ignalinos miesto rytinės dalies gatvių rekonstravimas</t>
  </si>
  <si>
    <t>"Molėtų rajono Žalvarių gyvenvietės pagrindinės gatvės rekonstrukcija"</t>
  </si>
  <si>
    <t>Zarasų miesto Dariaus ir Girėno gatvės dalies nuo Vytauto g. iki II-ojo pasaulinio karo karių kapų rekonstrukcija</t>
  </si>
  <si>
    <t>Zarasų miesto Savanorių gatvės atkarpos nuo Sėlių a. iki Vilniaus g. rekonstrukcija</t>
  </si>
  <si>
    <t>Anykščių rajono savivaldybės vietinės reikšmės transporto infrastruktūros objetkų rekonstrukcijos ketvirtasis etapas</t>
  </si>
  <si>
    <t>"Utenos miesto A. Baranausko gatvės rekonstrukcija"</t>
  </si>
  <si>
    <t>K.Būgos gatvės Zarasų mieste rekonstrukcija pagal techninį projektą</t>
  </si>
  <si>
    <t>Ignalinos miesto vakarinės dalies gatvių rekonstravimo ir statybos techninės dokumentacijos parengimas</t>
  </si>
  <si>
    <t>Zarasų miesto Dariaus ir Girėno gatvės dalies nuo Vytauto g. iki Pakalnės g. rekonstrukcija</t>
  </si>
  <si>
    <t>Ignalinos miesto vakarinės  dalies gatvių rekonstravimas ir statyba</t>
  </si>
  <si>
    <t>Zarasų miesto Smėlynės ir S.Nėries gatvių rekonstrukcija</t>
  </si>
  <si>
    <t>Zarasų miesto Pakalnės gatvės dalies (nuo Sėlių aikštės iki sankryžos su Dariaus ir Girėno gatve) rekonstrukcija</t>
  </si>
  <si>
    <t>Visagino miesto Statybininkų gatvės rekonstravimas ir aplinkinės teritorijos sutvarkymas (I etapas - nuo Draugystės gatvės iki Taikos pr.)</t>
  </si>
  <si>
    <t>Molėtų miesto Šilo ir Alyvų gatvių rekonstrukcija</t>
  </si>
  <si>
    <t>Molėtų miesto Vyšnių ir Uogų gatvių rekonstrukcija</t>
  </si>
  <si>
    <t>Molėtų rajono Luokesos seniūnijos Kanapelkos kaimo pagrindinės Pušų gatvės rekonstrukcija</t>
  </si>
  <si>
    <t>Ignalinos miesto Technikos skersgatvio dalies, Girminių kaimo kelio dalies ir kelio Girminiai - Žvirbliškė - Ažušilė - Vidiškės dalies rekonstrukcija</t>
  </si>
  <si>
    <t>"Visagino miesto Sedulinos alėjos 1 mikrorajone rekonstravimas bei kompleksiškas jos aplinkos sutvarkymas"</t>
  </si>
  <si>
    <t>Visagino miesto gyvenamųjų rajonų viešųjų erdvių kompleksiškas sutvarkymas, didinat jų investicinį ir gyvenamosios aplinkos patrauklumą</t>
  </si>
  <si>
    <t>\</t>
  </si>
  <si>
    <t>Utenio stadiono rekonstrukcija (I etapas)</t>
  </si>
  <si>
    <t>Utenio stadiono rekonstrukcija (II etapas)</t>
  </si>
  <si>
    <t>Visagino miesto šaligatvių, privažiavimų ir viešųjų erdvių kompleksiškas sutvarkymas, didinant gyvenamosios aplinkos patrauklumą</t>
  </si>
  <si>
    <t>Sporto zonos modernizavimas Visagino ežero pakrantėje</t>
  </si>
  <si>
    <t>Aktyvaus poilsio zonos sukūrimas Visagino ežero pakrantėje atnaujinant infrastruktūrą bei sutvarkant viešąsias erdves</t>
  </si>
  <si>
    <t>Visagino miesto Sedulinos alėjos 3 mikrorajone įrengimas bei kompleksiškas aplinkos sutvarkymas</t>
  </si>
  <si>
    <t xml:space="preserve">4.2.1.3.
Suformuoti miesto bendruomenės traukos centrą rekonstravus ir atnaujinusVisagino kultūros centrą ir kompleksiškai sutvarkius jo aplinką: rekonstruoti ir atnaujinti Visagino kultūros centro pastatus, pakeisti šaligatvių dangą, įrengti privažiavimus prie pėsčiųjų alėjos bei automobilių stovėjimo aikštelių, rekonstruoti automobilių stovėjimo aikštelę, sutvarkyti viešosios paskirties zonas, įrengti suoliukus, gėlynus, rekonstruoti apšvietimo sistemą
</t>
  </si>
  <si>
    <t>Visagino kultūros centro "Draugystė" pastato rekonstravimas ir jo aplinkos kompleksiškas sutvarkymas</t>
  </si>
  <si>
    <t>Visagino kultūros centro  „Banga" pastato atnaujinimas ir jo aplinkos kompleksiškas sutvarkymas</t>
  </si>
  <si>
    <t>Aukštaičių gatvės Ignalinos mieste kompleksinis renovavimas</t>
  </si>
  <si>
    <t>Ignalinos miesto urbanistinės infrastruktūros kompleksiškas plėtojimas</t>
  </si>
  <si>
    <t>Ignalinos miesto urbanistinės infrastruktūros kompleksiškas plėtojimas, II  etapas</t>
  </si>
  <si>
    <t>Ignalinos miesto centrinės dalies gatvių (Aukštaičių, Laisvės, Atgimimo ir Bažnyčios) sutvarkymas ir viešosios</t>
  </si>
  <si>
    <t>Ignalinos miesto daugiabučio namo Aukštaičių g. 48 (statybos metai 1992) atnaujinimas pirmiausia didinant jų energijos vartojimo efektyvumą (santrumpa - Ignalinos miesto daugiabučio namo Aukštaičių g. 48 atnaujinimas)</t>
  </si>
  <si>
    <t>Ignalinos miesto daugiabučio namo Smėlio g. 28 (statybos metai 1981) atnaujinimas pirmiausia didinant jų energijos vartojimo efektyvumą (santrumpa - Ignalinos miesto daugiabučio namo Smėlio g. 28 atnaujinimas)</t>
  </si>
  <si>
    <t>Daugiabučio namo Birvėtos g. 3, Didžiasalis, Ignalinos raj. (statybos metai 1973) atnaujinimas pirmiausia didinant jų energijos vartojimo efektyvumą (santrumpa - Daugiabučio namo Birvėtos g. 3, Didžiasalis, atnaujinimas)</t>
  </si>
  <si>
    <t>Ignalinos miesto daugiabučio namo Ateities g. 20 (statybos metai 1986) atnaujinimas pirmiausia didinant jų energijos vartojimo efektyvumą (santrumpa - Ignalinos miesto daugiabučio namo Ateities g. 20 atnaujinimas)</t>
  </si>
  <si>
    <t>Ignalinos miesto daugiabučio namo Turistų g. 47 (statybos metai 1990) atnaujinimas pirmiausia didinant jų energijos vartojimo efektyvumą (santrumpa - Ignalinos miesto daugiabučio namo Turistų g. 47 atnaujinimas)</t>
  </si>
  <si>
    <t>Ignalinos miesto daugiabučio namo Vasario 16-osios g. 48 (statybos metai 1977) atnaujinimas pirmiausia didinant jų energijos vartojimo efektyvumą (santrumpa - Ignalinos miesto daugiabučio namo Vasario 16-osios g. 48 atnaujinimas)</t>
  </si>
  <si>
    <t>Ignalinos miesto daugiabučio namo Aukštaičių g. 9 (statybos metai 1960) atnaujinimas pirmiausia didinant jo energijos vartojimo efektyvumą (santrumpa - Ignalinos miesto daugiabučio namo Aukštaičių g. 9 atnaujinimas)</t>
  </si>
  <si>
    <t>Ignalinos miesto daugiabučio namo Atgimimo g. 27 (statybos metai 1980) atnaujinimas pirmiausia didinant jo energijos vartojimo efektyvumą (santrumpa - Ignalinos miesto daugiabučio namo Atgimimo g. 27 atnaujinimas)</t>
  </si>
  <si>
    <t>Ignalinos miesto daugiabučio namo Atgimimo g. 14 (statybos metai 1963) atnaujinimas pirmiausia didinant jo energijos vartojimo efektyvumą (santrumpa - Ignalinos miesto daugiabučio namo Atgimimo g. 14 atnaujinimas)</t>
  </si>
  <si>
    <t>Ignalinos miesto daugiabučio namo Ateities g. 29 (statybos metai 1975) atnaujinimas pirmiausia didinant jo energijos vartojimo efektyvumą (santrumpa - Ignalinos miesto daugiabučio namo Ateities g. 29 atnaujinimas)</t>
  </si>
  <si>
    <t>Ignalinos miesto daugiabučio namo Atgimimo g. 33 (statybos metai 1979) atnaujinimas pirmiausia didinant jo energijos vartojimo efektyvumą (santrumpa - Ignalinos miesto daugiabučio namo Atgimimo g. 33 atnaujinimas)</t>
  </si>
  <si>
    <t>Ignalinos miesto daugiabučio namo Vasario 16-osios g. 46 (statybos metai 1974) atnaujinimas pirmiausia didinant jo energijos vartojimo efektyvumą (santrumpa - Ignalinos miesto daugiabučio namo Vasario 16-osios g. 46 atnaujinimas)</t>
  </si>
  <si>
    <t>Ignalinos miesto daugiabučio namo Smėlio g. 18a (statybos metai 1976) atnaujinimas pirmiausia didinant jo energijos vartojimo efektyvumą (santrumpa - Ignalinos miesto daugiabučio namo Smėlio g. 18a atnaujinimas)</t>
  </si>
  <si>
    <t>Ignalinos miesto daugiabučio namo Aukštaičių g.11 (statybos metai 1985) atnaujinimas pirmiausia didinant jo energijos vartojimo efektyvumą (santrumpa-Ignalinos miesto daugiabučio namo Aukštaičių  g. 11 atnaujinimas)</t>
  </si>
  <si>
    <t>Bendrabučio, esančio Technikos g.10 A, Ignalinoje, pastato rekonstravimas, pritaikant socialiniam būstui</t>
  </si>
  <si>
    <t>Socialinio būsto kokybės gerinimas Aukštaičių g. 48, Ignalinoje</t>
  </si>
  <si>
    <t>Socialinio būsto kokybės gerinimas Ateities g. 20, Ignalinoje</t>
  </si>
  <si>
    <t>Socialinio būsto kokybės gerinimas Vasario 16-osios g. 48, Ignalinoje</t>
  </si>
  <si>
    <t>Socialinio būsto kokybės gerinimas Ateities g. 29, Ignalinoje</t>
  </si>
  <si>
    <t>Socialinio būsto kokybės gerinimas Vasario 16-osios g. 46, Ignalinoje</t>
  </si>
  <si>
    <t>Socialinio būsto kokybės gerinimas Atgimimo  g. 14, Ignalinoje</t>
  </si>
  <si>
    <t>Pastato, esančio Gėlių g. 13, Ignalinoje, dalies pritaikymas socialiniam būstui</t>
  </si>
  <si>
    <t>Imbrado daugiafunkcinio centro įkūrimas</t>
  </si>
  <si>
    <t>Antalieptės daugiafunkcinio centro įkūrimas</t>
  </si>
  <si>
    <t>Salako miestelio Laisvosios aikštės rekonstrukcija</t>
  </si>
  <si>
    <t>Dusetų kultūros namų pastato rekonstrukcija</t>
  </si>
  <si>
    <t>Magūnų kadastrinės vietovės viešųjų objektų kompleksinis sutvarkymas</t>
  </si>
  <si>
    <t>Socialinių paslaugų centro renovacijos užbaigimas Balninkų bendruomenėje, rekonstruojant vaikų darželio pastatą</t>
  </si>
  <si>
    <t>Viešosios infrastruktūros sutvarkymas Utenos rajono Vyžuonų miestelyje</t>
  </si>
  <si>
    <t>Viešosios infrastruktūros sutvarkymas Utenos rajono Daugailių miestelyje</t>
  </si>
  <si>
    <t>Viešosios infrastruktūros sutvarkymas Utenos rajono Tauragnų miestelyje</t>
  </si>
  <si>
    <t>Molėtų rajono Mindūnų mokyklos pastatų ir viešųjų erdvių pritaikymas bendruomenės senųjų žvejybos amatų edukacinei – kultūrinei veiklai</t>
  </si>
  <si>
    <t>„Dūkšto buvusio buitinio ir seniūnijos administracinio pastatų pritaikymas bendruomenės poreikiams ir aplinkos bei viešųjų erdvių sutvarkymas"</t>
  </si>
  <si>
    <t>„Strigailiškio administracinio pastato pritaikymas bendruomenės poreikiams ir aplinkos bei viešųjų erdvių sutvarkymas"</t>
  </si>
  <si>
    <t>„Linkmenų mokyklos pastato nenaudojamos dalies pritaikymas bendruomenės poreikiams ir aplinkos bei prieigų sutvarkymas"</t>
  </si>
  <si>
    <t>„Rimšės buvusios mokyklos pastato pritaikymas bendruomenės poreikiams ir aplinkos bei viešųjų erdvių sutvarkymas"</t>
  </si>
  <si>
    <t>„Mielagėnų mokyklos pastato pritaikymas bendruomenės poreikiams ir aplinkos bei viešųjų erdvių sutvarkymas"</t>
  </si>
  <si>
    <t>Kavarsko miesto kompleksinė plėtra</t>
  </si>
  <si>
    <t>Andrioniškio miestelio kompleksinė plėtra</t>
  </si>
  <si>
    <t>Ažuožerių kaimo kompleksinė plėtra</t>
  </si>
  <si>
    <t>Viešintų miestelio kompleksinė plėtra</t>
  </si>
  <si>
    <t>Troškūnų miesto kompleksinė plėtra</t>
  </si>
  <si>
    <t>Mačionių kaimo kompleksinė plėtra</t>
  </si>
  <si>
    <t>Burbiškio kaimo kompleksinė plėtra</t>
  </si>
  <si>
    <t>Bendruomeninės ir sporto infrastruktūros plėtra Salako, Antazavės, Turmanto ir Antalieptės kaimuose, Zarasų rajone</t>
  </si>
  <si>
    <t>Stelmužės bažnyčios varpinės ir šalia esančio parko sutvarkymas</t>
  </si>
  <si>
    <t>Dusetų bendruomenei svarbių viešųjų erdvių sutvarkymas</t>
  </si>
  <si>
    <t>Molėtų rajono Dubingių gyvenvietės poilsio, turizmo bei viešųjų erdvių infrastruktūros rekonstrukcija ir plėtra</t>
  </si>
  <si>
    <t>Molėtų rajono  Giedraičių, Inturkės ir Joniškio seniūnijų bendruomeninės infrastruktūros ir gyvenamosios aplinkos gerinimas</t>
  </si>
  <si>
    <t>Administracinio pastato Tverečiuje pritaikymas bendruomenės poreikiams ir aplinkos bei prieigų sutvarkymas</t>
  </si>
  <si>
    <t>Administracinio pastato Naujajame Daugėliškyje modernizavimas, pritaikant bendruomenės poreikiams, ir gyvenamosios aplinkos gerinimas</t>
  </si>
  <si>
    <t xml:space="preserve">Ceikinių senojo mokyklos pastato pritaikymas bendruomenės poreikiams ir kultūros infrastruktūros sukūrimas </t>
  </si>
  <si>
    <t>Leliūnų kaimo kompleksinė plėtra</t>
  </si>
  <si>
    <t>Kurklių II kaimo kompleksinė plėtra</t>
  </si>
  <si>
    <t>Svėdasų miestelio kompleksinė plėtra</t>
  </si>
  <si>
    <t>Molėtų rajono Kanapelkos kaimo poilsio ir kultūros infrastruktūros atnaujinimas ir plėtra</t>
  </si>
  <si>
    <t xml:space="preserve">Molėtų rajono  Giedraičių seniūnijos Bekupės kaimo gyvenamosios aplinkos gerinimas </t>
  </si>
  <si>
    <t>Bendruomenės infrastruktūros gerinimas Avilių II kaime Zarasų rajone</t>
  </si>
  <si>
    <t>Nacionalinės vandens turizmo trasos „Aukštaitijos nacionalinio parko ežerynas" viešosios turizmo infrastruktūros paruošimas ir pritaikymas šiuolaikiškam vandens turistų srautų aptarnavimui (V)</t>
  </si>
  <si>
    <t>„Aktyvaus poilsio infrastruktūros plėtra Zarasų miesto centrą juosiančioje Zaraso ežero pakrantėje" (V)</t>
  </si>
  <si>
    <t>Viešosios vandens turizmo infrastruktūros sukūrimas saugomose teritorijose (V)</t>
  </si>
  <si>
    <t>Viešosios turizmo, aktyvaus poilsio ir sveikatingumo infrastruktūros plėtra Šventosios upės kairiajame krante, Anykščių mieste (V)</t>
  </si>
  <si>
    <t>Palūšės turizmo centro rekonstrukcija, pritaikant šiuolaikiškam turistų srautų aptarnavimui ir kompleksinei veiklai (V)</t>
  </si>
  <si>
    <t>Ginučių vandens malūno restauravimas ir jo aplinkos sutvarkymas, pritaikant kompleksinei turizmo veiklai</t>
  </si>
  <si>
    <t>Lietuvos žiemos sporto centro Ignalinoje plėtra ir modernizavimas</t>
  </si>
  <si>
    <t>Utenos apskrities piliakalnių sutvarkymas ir pritaikymas turizmo reikmėms</t>
  </si>
  <si>
    <t>VB-69682</t>
  </si>
  <si>
    <t>Apžvalgos aikštelės įrengimas Anykščių Šv. Mato bažnyčios bokšte</t>
  </si>
  <si>
    <t>SB-76556,43</t>
  </si>
  <si>
    <t>Aktyvaus gamtą tausojančio turizmo infrastruktūros plėtra Molėtų mieste</t>
  </si>
  <si>
    <t>Kultūros paveldo objekto - Anykščių miesto istorinės dalies rekonstrukcija, pritaikant turizmo poreikiams</t>
  </si>
  <si>
    <t>SB-116984</t>
  </si>
  <si>
    <t>Bendro  naudojimo  rekreacinės  teritorijos prie  Mokyklos  gatvės  Ignalinoje  kompleksiškas pertvarkymas ir pritaikymas turizmui</t>
  </si>
  <si>
    <t>Dviračių ir pėsčiųjų tako Ignalinoje nuo Švenčionių gatvės iki Sporto gatvės statyba</t>
  </si>
  <si>
    <t>Aktyvaus gamtą tausojančio turizmo infrastruktūros plėtra Molėtų mieste. II etapas.</t>
  </si>
  <si>
    <t>Pažintinis Visagino kūrimosi istorijos takas-maršrutas</t>
  </si>
  <si>
    <t>Dūkšto dvaro pritaikymas turizmui</t>
  </si>
  <si>
    <t xml:space="preserve">Burbiškio dvaro rūmų ansamblio restauravimas ir pritaikymas turizmo paslaugų teikimui
</t>
  </si>
  <si>
    <t xml:space="preserve">Sveikatos gerinimo ir turizmo paslaugų teikimo komplekso sukūrimas bei Paliesiaus dvaro rekonstrukcija pritaikant jį šių paslaugų reikmėms
</t>
  </si>
  <si>
    <t>"Utenos Rašės hipodromo infrastruktūros plėtra ir pritaikymas turizmo reikmėms", santrumpa - (Rašės hipodromo plėtra)</t>
  </si>
  <si>
    <t>Viešbučio „Aukštaitis" infrastruktūros sukūrimas</t>
  </si>
  <si>
    <t>Saugomų teritorijų tvarkymas (III etapas)</t>
  </si>
  <si>
    <t>VB-6507000</t>
  </si>
  <si>
    <t>Siesarties upės baseino dalies, esančio Molėtų miesto teritorijoje, išvalymas, gamtosauginis sutvarkymas (Pastovio, Pastovėlio ir Promislavo ežerai)</t>
  </si>
  <si>
    <t>"Visagino ežero valymas"</t>
  </si>
  <si>
    <t>Dūkšto ežero valymas ir pakrančių gamtosauginis tvarkymas</t>
  </si>
  <si>
    <t xml:space="preserve">Paplovinio ežero rytinės dalies valymas ir pakrančių gamtosauginis tvarkymas </t>
  </si>
  <si>
    <t>"Skryto ežero valymas"</t>
  </si>
  <si>
    <t>"Skryto ežero valymas (II etapas)"</t>
  </si>
  <si>
    <t>Pesticidų sandėlio likvidavimas Rubelninkų kaime, Ceikinių seniūnijoje, Ignalinos rajone</t>
  </si>
  <si>
    <t>Aplinką žalojančių objektų likvidavimas Zarasų rajone</t>
  </si>
  <si>
    <t>Apleistų bešeimininkių pastatų likvidavimas Molėtų rajone</t>
  </si>
  <si>
    <t>Juknėnų bendrabučio, esančio Daugailių seniūnijoje, likvidavimas</t>
  </si>
  <si>
    <t>Potencialaus taršos židinio Nr. 496 (pesticidų sandėlio Ožionių kaime, Naujojo Daugėliškio seniūnijoje, Ignalinos rajone) likvidavimas</t>
  </si>
  <si>
    <t>Praeityje ūkinės veiklos pažeisto kraštovaizdžio komponentų atstatymas Anykščių rajone (I etapas)</t>
  </si>
  <si>
    <t>Utenos regiono aplinkos apsaugos departamento laboratorijos modernizavimas (V)</t>
  </si>
  <si>
    <t xml:space="preserve">Nacionalinė visuomenės informavimo ir švietimo apie aplinką programa "Labas EKO" </t>
  </si>
  <si>
    <t>PL-26990,73</t>
  </si>
  <si>
    <t>Ambulatorinių paslaugų plėtra, stacionarinių paslaugų optimizavimas, palaikomojo gydymo ir slaugos paslaugų plėtra VšĮ Visagino ligoninėje</t>
  </si>
  <si>
    <t>Ambulatorinės reabilitacijos, priėmimo-skubios pagalbos skyriaus infrastruktūros atnaujinimas ir palaikomojo gydymo ir slaugos plėtra, įkuriant paliatyviąją slaugą VšĮ Zarasų ligoninėje</t>
  </si>
  <si>
    <t>Antrinio lygio konsultacijų poliklinikos infrastruktūros atnaujinimo plėtra Zarasų rajono savivaldybės VšĮ Zarasų ligoninėje</t>
  </si>
  <si>
    <t>VB-61670,25</t>
  </si>
  <si>
    <t>Ambulatorinės diagnostikos, dienos chirurgijos, priėmimo ir skubios pagalbos, palaikomojo gydymo, slaugos ir paliatyviosios pagalbos paslaugų kokybės ir prieinamumo gerinimas VšĮ Molėtų ligoninėje</t>
  </si>
  <si>
    <t>VB-503480,4</t>
  </si>
  <si>
    <t>„Mirtingumo ir neįgalumo nuo traumų ir kitų išorinių mirties priežasčių mažinimas VŠĮ Utenos ligoninėje"</t>
  </si>
  <si>
    <t>VB-500237,94</t>
  </si>
  <si>
    <t>Valstybinės teismo psichiatrijos tarnybos prie SAM Utenos ekspertinio skyriaus II-ojo poskyrio rekonstrukcija</t>
  </si>
  <si>
    <t>VB-225000</t>
  </si>
  <si>
    <t>Utenos psichikos dienos stacionaro įkūrimas</t>
  </si>
  <si>
    <t>Ambulatorinių, palaikomojo gydymo ir slaugos paslaugų plėtra bei stacionarinių paslaugų optimizavimas Viešojoje įstaigoje Ignalinos rajono ligoninėje</t>
  </si>
  <si>
    <t>VB-296551,9</t>
  </si>
  <si>
    <t>Antrinio lygio ambulatorinių, ambulatorinės reabilitacijos paslaugų, priėmimo-skubios pagalbos, dienos chirurgijos skyrių infrastruktūros atnaujinimas ir palaikomojo gydymo ir slaugos plėtra VšĮ Anykščių rajono savivaldybės ligoninėje</t>
  </si>
  <si>
    <t>Palaikomojo gydymo ir slaugos paslaugų kokybės gerinimas Utenos rajone</t>
  </si>
  <si>
    <t xml:space="preserve">Palaikomojo gydymo ir slaugos paslaugų kokybės gerinimas Anykščių rajone </t>
  </si>
  <si>
    <t>VB-298730,68</t>
  </si>
  <si>
    <t>Utenos rajono savivaldybės visuomenės sveikatos biuro modernizavimas</t>
  </si>
  <si>
    <t>Ignalinos rajono savivaldybės visuomenės sveikatos biuro modernizavimas</t>
  </si>
  <si>
    <t>UAB "Aksanas"  teikiamų viešųjų ambulatorinių asmens sveikatos priežiūros paslaugų  plėtra</t>
  </si>
  <si>
    <t>PL-101905,83</t>
  </si>
  <si>
    <t>Universalaus daugiafunkcio centro Sudeikiuose steigimas</t>
  </si>
  <si>
    <t>SB-184575,18</t>
  </si>
  <si>
    <t>Universalaus daugiafunkcio centro steigimas Joniškio miestelyje, Molėtų rajone</t>
  </si>
  <si>
    <t>SB-157011,49</t>
  </si>
  <si>
    <t>SB-189033,37</t>
  </si>
  <si>
    <t>Universalaus daugiafunkcio centro Naujajame Daugėliškyje steigimas</t>
  </si>
  <si>
    <t>Visagino vaikų lopšelio-darželio "Auksinis raktelis" modernizavimas</t>
  </si>
  <si>
    <t>Anykščių vaikų lopšelio - darželio "Spindulėlis" modernizavimas</t>
  </si>
  <si>
    <t>SB-220095</t>
  </si>
  <si>
    <t>Visagino vaikų lopšelio–darželio „Gintarėlis" modernizavimas</t>
  </si>
  <si>
    <t>SB-41235,69</t>
  </si>
  <si>
    <t>Ugdymo sąlygų gerinimas vaikų lopšelyje-darželyje "Vyturėlis"</t>
  </si>
  <si>
    <t>Utenos lopšelio- darželio „Voveraitė" atnaujinimas</t>
  </si>
  <si>
    <t>SB-212062,79</t>
  </si>
  <si>
    <t>"Ignalinos "Šaltinėlio" mokyklos modernizavimas"</t>
  </si>
  <si>
    <t>Ugdymo sąlygų gerinimas vaikų lopšelyje-darželyje „Saulutė"</t>
  </si>
  <si>
    <t>SB-104054,6</t>
  </si>
  <si>
    <t>Zarasų vaikų lopšelio-darželio „Lakštingala" pastatų rekonstravimas</t>
  </si>
  <si>
    <t>SB-189632,55</t>
  </si>
  <si>
    <t>Zarasų socialinių paslaugų centro veiklos plėtra įkuriant šeimos krizių centrą</t>
  </si>
  <si>
    <t>Savarankiško gyvenimo namų Anykščių rajono senyvo amžiaus asmenims įkūrimas Debeikių miestelyje</t>
  </si>
  <si>
    <t>"Dūkšto globos namų dienos socialinės globos ir socialinės priežiūros centro (santrumpa - Dūkšto dienos centras) steigimas"</t>
  </si>
  <si>
    <t>SB-185508,62</t>
  </si>
  <si>
    <t>SB-120529,41</t>
  </si>
  <si>
    <t>"Nestacionarių socialinių paslaugų infrastruktūros gerinimas Ignalinos rajone"</t>
  </si>
  <si>
    <t>SB-138053,2</t>
  </si>
  <si>
    <t>Nestacionarių socialinių paslaugų plėtra, modernizuojant Anykščių rajono socialinių paslaugų centrą</t>
  </si>
  <si>
    <t>Zarasų socialinių paslaugų centro padalinio Dusetose įkūrimas</t>
  </si>
  <si>
    <t>Zarasų socialinių paslaugų centro laikinų gyvenimo namų įkūrimas</t>
  </si>
  <si>
    <t>VB-336504,93</t>
  </si>
  <si>
    <t>Socialinių paslaugų plėtra psichikos negalią turintiems asmenims, įkuriant Burbiškio grupinio gyvenimo namus (V)</t>
  </si>
  <si>
    <t>VB-274877,85</t>
  </si>
  <si>
    <t>Profesinės reabilitacijos paslaugų plėtra Utenos regione „Eikime kartu" (V)</t>
  </si>
  <si>
    <t>Stacionarių socialinių paslaugų kokybės gerinimas Naujojo Daugėliškio vaikų globos namuose</t>
  </si>
  <si>
    <t>VB-300000</t>
  </si>
  <si>
    <t>VB-1930736,84; PL-5225102,96</t>
  </si>
  <si>
    <t>Visagino dumblo apdorojimo įrenginių statyba</t>
  </si>
  <si>
    <t>VB-927516,32 ; PL-979045</t>
  </si>
  <si>
    <t>Vandens tiekimo ir nuotekų tvarkymo sistemų renovavimas ir plėtra Anykščiuose</t>
  </si>
  <si>
    <t>Vandens tiekimo ir nuotekų tvarkymo infrastruktūros plėtra Utenos rajone</t>
  </si>
  <si>
    <t>Vandens tiekimo ir nuotekų tvarkymo infrastruktūros renovavimas ir plėtra Zarasų rajone</t>
  </si>
  <si>
    <t>Vandens tiekimo ir nuotekų tvarkymo infrastruktūros plėtra Ignalinoje</t>
  </si>
  <si>
    <t>VB-271120; SB-135560</t>
  </si>
  <si>
    <t>Vandentiekio ir nuotekų tinklų plėtra Anykščių rajone ( Anykščiuose, Vėjališkyje, Ažuožeriuose, Svėdasuose).</t>
  </si>
  <si>
    <t>Vandens tiekimo ir nuotekų tvarkymo infrastruktūros renovavimas ir plėtra Ignalinos rajone (Dūkšte, Kaniūkuose, Ažukarklinėje, Vidiškėse, Rimšėnuose, Strigailiškyje, N. Daugėliškyje, Radeikiškėje, Rimšėje, Didžiasalyje, Linkmenyse, Naujasodyje, Limine)</t>
  </si>
  <si>
    <t>VB- 2407381,36 ; SB-1211265,26</t>
  </si>
  <si>
    <t>Vandens tiekimo ir nuotekų tvarkymo infrastruktūros plėtra Utenos rajone (Tauragnuose, Utenoje, Sudeikiuose, Užpaliuose, Vyžuonose)</t>
  </si>
  <si>
    <t>Ignalinos miesto, Strigailiškio ir Palūšės kaimų aglomeracijos vandens tiekimo ir nuotekų tvarkymo sistemų plėtra</t>
  </si>
  <si>
    <t>VB-462883,86; SB-232101,35</t>
  </si>
  <si>
    <t>Vandentiekio ir nuotekų tinklų plėtra Zarasuose</t>
  </si>
  <si>
    <t>Vandens tiekimo ir nuotekų tvarkymo infrastruktūros plėtra Anyksčių rajone (Kavarske, Kavarsko viensėdžiuose, Pumpučiuose, Dauginčiuose, Janušavoje)</t>
  </si>
  <si>
    <t>Utenos regiono kompostavimo aikštelių įrengimas bei Anykščių ir Molėtų rajonų senų šiukšlynų uždarymas</t>
  </si>
  <si>
    <t>Utenos regiono komunalinių atliekų tvarkymo sistemos plėtra</t>
  </si>
  <si>
    <t>PL-4629642</t>
  </si>
  <si>
    <t>Termofikacinės elektrinės statyba Utenoje</t>
  </si>
  <si>
    <t>"Zarasų RK modernizavimas"</t>
  </si>
  <si>
    <t>Atsinaujinančių energijos išteklių panaudojimas šilumos gamybai Visagino mieste</t>
  </si>
  <si>
    <t>Molėtų r. Alantos vidurinės mokyklos pastatų renovacija</t>
  </si>
  <si>
    <t>Ignalinos r. Dūkšto vidurinės mokyklos pastato rekonstravimas</t>
  </si>
  <si>
    <t>Utenos Dauniškio gimnazijos pastato, esančio Vaižganto g. 48, rekonstrukcija</t>
  </si>
  <si>
    <t>Anykščių rajono Kavarsko vidurinės mokyklos pastato rekonstrukcija ir energetinių charakteristikų gerinimas</t>
  </si>
  <si>
    <t>Molėtų rajono Giedraičių Antano Jaroševičiaus vidurinės mokyklos pastato Molėtų rajone, Giedraičių mstl., Širvintų g. 16, rekonstravimas</t>
  </si>
  <si>
    <t>Utenos kolegijos Verslo ir technologijų fakulteto pastato Aukštaičių g. 9 išorinių atitvarų rekonstravimas ir energetikos sistemų modernizavimas, pagerinant energetines charakteristikas</t>
  </si>
  <si>
    <t>Zarasų pensionato pastatų renovacija (pastatų sienų šiltinimas)</t>
  </si>
  <si>
    <t>Aulelių vaikų globos namų bendrabučio pastato rekonstrukcija, šiltinant sienas</t>
  </si>
  <si>
    <t>Zarasų rajono Salako pagrindinės mokyklos rekonstrukcija</t>
  </si>
  <si>
    <t>VšĮ "Molėtų ligoninė" pastato renovacija ženkliai pagerinant pastato atitvarų eksploatacinę būklę, renovuojant šilumos punktus ir stogą, įrengiant šlaitinį stogą bei pakeičiant langus ir išorines duris</t>
  </si>
  <si>
    <t xml:space="preserve">Suvartojamos energijos mažinimo priemonių įdiegimas Visagino „Atgimimo" gimnazijoje: stogo ir išorinių sienų apšiltinimas </t>
  </si>
  <si>
    <t>Ignalinos moksleivių namų pastato renovacija</t>
  </si>
  <si>
    <t xml:space="preserve">Projekto visas pavadinimas - "Krašuonos pagrindinės mokyklos pastato Utenoje, Kudirkos g. 5, išorinių atitvarų rekonstravimas, energetikos sistemų modernizavimas, pagerinant energetines charakteristikas", santrumpa - (toliau -   Krašuonos pagrindinės mokyklos rekonstravimas). </t>
  </si>
  <si>
    <t>Anykščių raj. Traupio pagrindinės mokyklos pastato renovacija (rekonstrukcija) ir energetinio ūkio modernizavimas</t>
  </si>
  <si>
    <t>Utenos lopšelio-darželio "Voveraitė" pastato išorinių atitvarų rekonstravimas, energetikos sistemų modernizavimas, pagerinant energetines charakteristikas. Santrumpa - Utenos lopšelio - darželio "Voveraitė" rekonstravimas.</t>
  </si>
  <si>
    <t>Visagino vaikų lopšelio-darželio "Kūlverstukas" pastato rekonstrukcija (apšiltinimo darbai)</t>
  </si>
  <si>
    <t>Ignalinos rajono savivaldybės administracijos pastato renovacija</t>
  </si>
  <si>
    <t>Energijos vartojimo efektyvumo didinimas Anykščių rajono švietimo įstaigose</t>
  </si>
  <si>
    <t>Molėtų mieste esančio vaikų lopšelio - darželio „Saulutė" pastato renovacija</t>
  </si>
  <si>
    <t>Ignalinos mokyklos - darželio "Šaltinėlis" pastato Dūkšto mieste, Zarasų g. 5. renovacija</t>
  </si>
  <si>
    <t>Zarasų rajono savivaldybės administracinių pastatų Zarasų mieste rekonstrukcija</t>
  </si>
  <si>
    <t>Visagino vaikų lopšelio-darželio "Gintarėlis" pastato apšiltinimas</t>
  </si>
  <si>
    <t>Zarasų žemės ūkio mokyklos pastatų energetinio ūkio modernizavimas</t>
  </si>
  <si>
    <t>Anykščių žemės ūkio mokyklos mokomojo komplekso, bendrabučio bei valgyklos energetikos ūkio renovacija</t>
  </si>
  <si>
    <t>Energetikos sektorinio praktinio mokymo centro įkūrimas Visagino technologijos ir verslo profesinio mokymo centre</t>
  </si>
  <si>
    <t>VB-1336500</t>
  </si>
  <si>
    <t>Maisto pramonės praktinio mokymo centro steigimas Utenoje</t>
  </si>
  <si>
    <t>Prekybos sektorinio praktinio mokymo centro įkūrimas Utenoje „Prekyba miestus augina"</t>
  </si>
  <si>
    <t>Žemės ūkio sektorinio praktinio mokymo centro kūrimas VšĮ Alantos technologijos ir verslo mokykloje</t>
  </si>
  <si>
    <t>VB-1288637,5</t>
  </si>
  <si>
    <t>Zarasų rajono savivaldybės darbuotojų administracinių gebėjimų stiprinimas, siekiant teikti kokybiškas viešąsias paslaugas</t>
  </si>
  <si>
    <t>SB-18698.8</t>
  </si>
  <si>
    <t>Molėtų rajono savivaldybės ir jos įstaigų dirbančiųjų kvalifikacijos tobulinimas įgyvendinant rajono strateginius tikslus</t>
  </si>
  <si>
    <t>SB-14436</t>
  </si>
  <si>
    <t>Visagino savivaldybės administracijos darbuotojų kvalifikacijos tobulinimas</t>
  </si>
  <si>
    <t>SB-18040</t>
  </si>
  <si>
    <t>SB-17949</t>
  </si>
  <si>
    <t>Savivaldybės institucijų ir įstaigų dirbančiųjų darbinių ES kalbų mokėjimo ir kompiuterinio raštingumo įgūdžių stiprinimas</t>
  </si>
  <si>
    <t>SB-18036</t>
  </si>
  <si>
    <t>Ignalinos rajono savivaldybės institucijų ir įstaigų darbuotojų kvalifikacijos tobulinimas</t>
  </si>
  <si>
    <t>Zarasų rajono savivaldybės darbuotojų kvalifikacijos tobulinimas</t>
  </si>
  <si>
    <t>Visagino savivaldybės administracijos darbuotojų kvalifikacijos tobulinimas - II etapas</t>
  </si>
  <si>
    <t>SB-19127</t>
  </si>
  <si>
    <t>"Utenos rajono savivaldybės administracijos darbuotojų kvalifikacijos tobulinimo II etapas"</t>
  </si>
  <si>
    <t>"Utenos rajono savivaldybės administracijos darbuotojų kvalifikacijos tobulinimas", santrumpa- "Kvalifikacijos tobulinimas"</t>
  </si>
  <si>
    <t>SB-19898.4</t>
  </si>
  <si>
    <t>Istorinio-kultūrinio objekto pritaikymas meno ir verslo plėtrai Anykščių rajone</t>
  </si>
  <si>
    <t>SB-227827</t>
  </si>
  <si>
    <t>UAB „Ignalinos statyba" darbuotojų profesinės kvalifikacijos, specialiųjų ir bendrųjų įgūdžių tobulinimas didinant įmonės konkurencingumą ir gebėjimą prisitaikyti prie kintančių rinkos sąlygų</t>
  </si>
  <si>
    <t>UAB „Duventa" konkurencingumo ir prisitaikymo prie rinkos pokyčių dinimas tobulinant visų lygių darbuotojų profesinę kvalifikaciją, specialiuosius ir bendruosius įgūdžius</t>
  </si>
  <si>
    <t>UAB „Visagino būstas" darbuotojų gebėjimų prisitaikyti prie įmonės reikmių ir darbo rinkos pokyčių stiprinimas</t>
  </si>
  <si>
    <t xml:space="preserve">„UAB „Gandras Energoefektas" darbuotojų žinių ir gebėjimų ugdymas" </t>
  </si>
  <si>
    <t>Šeimos ir darbo įsipareigojimų derinimas Visagino miesto įmonėse ir įstaigose</t>
  </si>
  <si>
    <t xml:space="preserve">Utenos, Ignalinos, Švenčionių, Zarasų ir Ukmergės pirminės sveikatos priežiūros institucijų darbuotojų kvalifikacijos kėlimas </t>
  </si>
  <si>
    <t>VšĮ Visagino ligoninės ir VšĮ Rokiškio rajono ligoninės darbuotojų kvalifikacijos tobulinimas</t>
  </si>
  <si>
    <t>Kompiuterinio raštingumo įgūdžių ugdymas Pietryčių, Vidurio ir Šiaurės rytų Lietuvos regionuose</t>
  </si>
  <si>
    <t>Gyvenk ir dirbk naujai</t>
  </si>
  <si>
    <t>Meikštų dvaro pacientų integracija į darbo rinką</t>
  </si>
  <si>
    <t>Socialinės rizikos mažinimas pažeidžiamose šeimose: ugdymas, darbo rinka, bendruomenė. KELRODIS</t>
  </si>
  <si>
    <t>"Socialinės mentorystės plėtra"</t>
  </si>
  <si>
    <t>Nauja specializacija socialiniam pasikeitimui- moterų pagalba sau ir kitiems</t>
  </si>
  <si>
    <t>VšĮ Meikštų dvaras pacientų, sergančių priklausomybės nuo psichoaktyvių medžiagų ligomis, integracija į darbo rinką</t>
  </si>
  <si>
    <t>Alantos technologijos ir verslo mokyklos, Utenos regioninio profesinio mokymo centro ir Kauno jaunimo mokyklos, socialinę atskirtį patiriančių vaikų ir jaunimo integraciją į darbo rinką</t>
  </si>
  <si>
    <t>Rytų Lietuvos regiono neįgaliųjų integracija į darbo rinką</t>
  </si>
  <si>
    <t>"Noriu, galiu, veikiu - dirbu"</t>
  </si>
  <si>
    <t>Elektros ir energijos bei elektronikos ir automatikos posričių modulinėms mokymo programoms skirtų mokymo priemonių rengimas</t>
  </si>
  <si>
    <t>VB-260220.84</t>
  </si>
  <si>
    <t>Augalininkystės ir gyvulininkystės posričio modulinėms mokymo programoms skirtų mokymo priemonių rengimas, modulinių mokymo programų išbandymas (mokymo vykdymas)profesinio mokymo įstaigose.</t>
  </si>
  <si>
    <t>VB-306325.93</t>
  </si>
  <si>
    <t>Utenos kolegijos studijų sistemos efektyvumo didinimas</t>
  </si>
  <si>
    <t>Vidinių profesinio mokymo kokybės užtikrinimo sistemų sukūrimas ir diegimas Utenos regiono profesinio mokymo įstaigose</t>
  </si>
  <si>
    <t>Modernių maisto pramonės sektoriaus modulinėms mokymo programoms skirtų mokymo priemonių rengimas ir modulinių mokymo programų išbandymas</t>
  </si>
  <si>
    <t>Utenos kolegijos paklausių darbo rinkoje studijų programų atnaujinimas diegiant probleminio mokymosi sistemą (PROMOSID)</t>
  </si>
  <si>
    <t>Utenos kolegijos galimybių studija dėl Reabilitacijos ir Slaugos studijų krypčių tarptautinių jungtinių studijų programų rengimo ir įgyvendinimo</t>
  </si>
  <si>
    <t>Utenos kolegijos galimybių studija dėl Verslo ir vadybos bei Turizmo ir poilsio studijų krypčių tarptautinių jungtinių studijų programų rengimo ir įgyvendinimo</t>
  </si>
  <si>
    <t>Utenos kolegijos studijų programų „Dantų technologija" ir „Odontologinė priežiūra" atnaujinimas jas pritaikant dėstyti užsieniečiams</t>
  </si>
  <si>
    <t>Utenos kolegijos Verslo ir technologijų fakulteto technologinių studijų programų atnaujinimas pritaikant jas dėstyti užsieniečiams</t>
  </si>
  <si>
    <t>Utenos kolegijos Socialinio darbo bei Socialinės pedagogikos studijų programų atnaujinimas pritaikant jas studijuoti užsieniečiams</t>
  </si>
  <si>
    <t>Utenos kolegijos tarptautinės jungtinės Svetingumo vadybos  studijų programos parengimas ir įgyvendinimas (TJ -SV-SP)</t>
  </si>
  <si>
    <t xml:space="preserve">Inovatyvių mokymosi programų rengimas Utenos savivaldybėje plėtojant socialinę partnerystę  </t>
  </si>
  <si>
    <t>Naujos plonasluoksnių saulės elementų technologijos sukūrimo ir komercializavimo galimybių tyrimas (ESETECH)</t>
  </si>
  <si>
    <t xml:space="preserve">„Inovatyvaus funkcinio gėrimo su amino rūgštimis sukūrimo technologinių, ekonominių ir komercinių galimybių įvertinimas" </t>
  </si>
  <si>
    <t xml:space="preserve">„Maisto papildų ir vaistinio preparato iš gyvulių kraujo, skirtų geležies trūkumo įtakotos anemijos gydymui ir profilaktikai, kūrimas" </t>
  </si>
  <si>
    <t>Zolių-gelių technologijos komercializavimo galimybių Lietuvoje įvertinimas (ZOLGELTECH)</t>
  </si>
  <si>
    <t>Moksliniai tyrimai, skirti programinės įrangos, susijusios su technologinių saugyklų valdymo sistemomis, kūrimo bei panaudojimo verslo sektoriuose galimybėms identifikuoti</t>
  </si>
  <si>
    <t>Bioplastikų panaudojimo fotoelektrinių modulių gamybai techninių galimybių tyrimas (BIOMODULIS)</t>
  </si>
  <si>
    <t xml:space="preserve">„Inovatyvaus funkcinio gėrimo su amino rūgštimis mokslinių  tyrimų ir technologinės plėtros projektas" </t>
  </si>
  <si>
    <t>Fotoelektrinis modulis iš naujų lengvų ir ekologiškų medžiagų</t>
  </si>
  <si>
    <t>Aukštos pridetinės vertės polietileno gaminių prototipų sukūrimas</t>
  </si>
  <si>
    <t>Zoliu-geliu technologijos pramoninių taikymų laboratorija (SOL-GEL)</t>
  </si>
  <si>
    <t xml:space="preserve">Fleksografinės spaudos linijos įrengimas, siekiant padidinti UAB „Umaras" darbo našumą
</t>
  </si>
  <si>
    <t>UAB „Gandras Energoefektas" tarptautinio konkurencingumo didinimas diegiant apšvietimo sistemų gamybos iš antrinių žaliavų, liniją</t>
  </si>
  <si>
    <t>UAB "DUVENTA" produktyvumo ir konkurencingumo didinimas sukuriant ir įdiegiant įmonei pritaikytą verslo valdymo sistemą</t>
  </si>
  <si>
    <t>„UAB „Hoda" gamybos operacijų bei veiklos organizavimo imoneje procesu optimizavimas, panaudojant inovatyvius informaciniu technologiju sprendimus</t>
  </si>
  <si>
    <t>Vidinių UAB "Umaras" procesų optimizavimui skirto e-verslo sprendimo diegimas siekiant padidinti įmonės produktyvumą</t>
  </si>
  <si>
    <t>Įmonės veiklos valdymo optimizavimas informacinių technologijų priemonių pagalba</t>
  </si>
  <si>
    <t>Elektroninio verslo sprendimo diegimas UAB "Anykščių ratas" veiklai optimizuoti</t>
  </si>
  <si>
    <t>UAB "Gandras Energoefektas" verslo produktyvumo ir konkurencingumo didinimas, diegiant inovatyvius e-verslo sprendimus</t>
  </si>
  <si>
    <t>UAB „Kogus" verslo produktyvumo, darbo našumo ir konkurencingumo didinimas, diegiant modernius e verslo sprendimus</t>
  </si>
  <si>
    <t>Informacijos saugos valdymo sistemos, atitinkančios tarptautinio standarto ISO 27001 keliamus reikalavimus, diegimas UAB "Baltijos informacinės sistemos"</t>
  </si>
  <si>
    <t>UAB "Umaras" našumo ir tarptautinio konkurencingumo didinimas diegiant šiuolaikines valdymo ir vadybos sistemas</t>
  </si>
  <si>
    <t>Ligaja" integruotų vadybos sistemų diegimas</t>
  </si>
  <si>
    <t>UAB "Švyturys - Utenos alus" eksporto geografijos plėtra</t>
  </si>
  <si>
    <t>AB "Anykščių vynas" alkoholinių gėrimų eksporto skatinimas</t>
  </si>
  <si>
    <t xml:space="preserve">UAB "Uterna" produkcijos eksporto plėtra Rytų ir Vakarų Europos rinkose </t>
  </si>
  <si>
    <t>UAB „Kogus" pardavimų didinimas užsienio rinkose ir užsienio partnerių paieška</t>
  </si>
  <si>
    <t>UAB „Gandras Energoefektas" siūlomų kogeneracinių jėgainių eksporto rinkų plėtra</t>
  </si>
  <si>
    <t>UAB "Termoskalė" veiklos plėtra Skandinavijos šalių rinkose (pasirengimas eksporto plėtrai)</t>
  </si>
  <si>
    <t>UAB "Termoskalė" veiklos plėtra Baltijos ir NVS šalių rinkose (pasirengimas eksporto plėtrai)</t>
  </si>
  <si>
    <t>UAB „Rąstų technologijos" eksporto geografijos išplėtimas</t>
  </si>
  <si>
    <t>AB „Utenos trikotažas" eksporto plėtra</t>
  </si>
  <si>
    <t xml:space="preserve">„UAB „specialus montažas - NTP" eksporto skatinimo planas"
</t>
  </si>
  <si>
    <t>UAB "DKD" informacinių ir komunikacijų technologijų vystymas ir diegimas, siekiant išlaikyti ir padidinti paslaugos vertę bei klientų skaičių</t>
  </si>
  <si>
    <t>UAB "Plasteka" eksporto skatinimas sertifikuojant naujus gaminius</t>
  </si>
  <si>
    <t>AB "Umega" eksporto plėtra</t>
  </si>
  <si>
    <t>AB" Umega" produktyvumo didinimas, skatinant eksporto plėtrą metalo produkcijos - puspriekabių, katilų bei kanistrų - gamybos segmentuose</t>
  </si>
  <si>
    <t>AB" Umega" produktyvumo didinimas, skatinant eksporto plėtrą metalo produkcijos - laboratorinių ir pramoninių krosnių, orapūčių bei šildymo technikos - gamybos segmentuose</t>
  </si>
  <si>
    <t>AB „Utenos trikotažas" pardavimų užsienio rinkose plėtra</t>
  </si>
  <si>
    <t>Anykščių sveikatinimo centras</t>
  </si>
  <si>
    <t>Socialinių paslaugų plėtra psichikos negalią turintiems asmenims, įkuriant Burbiškio grupinio gyvenimo namus</t>
  </si>
  <si>
    <t>VB-274877.85</t>
  </si>
  <si>
    <t>Rubikių k. Viešųjų erdvių sutvarkymas ir pritaikymas turizmui</t>
  </si>
  <si>
    <t xml:space="preserve">,,Vandens gerinimo, geležies šalinimo sistemų įrengimas Anykščių rajone“ </t>
  </si>
  <si>
    <t>VB-140691.12; SB-202662.25. Atlikta vandens gerinimo, geležies šalinimo įrenginių statyba Skiemonių mstl., Leliūnų, Janušavos, Mačionių, Surdegio ir Katlėrių kaimuose.</t>
  </si>
  <si>
    <t>Vietinio jaunimo patriotizmo ugdymas gamtos saugomose Auksdaugava ir Aukštaitijos teritorijose</t>
  </si>
  <si>
    <t>Lietuvos profesinių mokyklų ir verslo plėtojimas</t>
  </si>
  <si>
    <t>Geriamojo vandens tiekimo, vandens  gerinimo ir nuotekų tvarkymo sistemų įrengimas ir atnaujinimas Ignalinos rajono kaimo vietovėse</t>
  </si>
  <si>
    <t xml:space="preserve">SB-18036. Mokymuose dalyvavo Ignalinos rajono savivaldybės administracijos valstybės tarnautojai ir darbuotojai dirbantys pagal darbo sutartį, savivaldybės politikai, savivaldybės įstaigų darbuotojai </t>
  </si>
  <si>
    <t>PL-95279,71. Planuojami šiluminės energijos sutaupymai per metus -  iki 160,62 MWh.</t>
  </si>
  <si>
    <t>,,Skiemonių kaimo religinių objektų ir jų statinių remontas ir pritaikymas bendruomenės poreikiams“ Nr. 3KA-KU-10-1-002795-PR001</t>
  </si>
  <si>
    <t>,,Dabužių kaimo religinių objektų ir jų statinių remontas ir pritaikymas bendruomenės poreikiams“ Nr. 3KA-KU-10-1-002800-PR001</t>
  </si>
  <si>
    <t>,,Tradicinių amatų centro įkūrimas Anykščių rajone Niūronių kaime“ NR. 3KA-KU-10-1-002707-PR001</t>
  </si>
  <si>
    <t>Nuotekų tvarkymo sistemos įrengimas Ignalinos rajono Kazitiškio kaime</t>
  </si>
  <si>
    <t>VB-21149 ; SB-13576</t>
  </si>
  <si>
    <t>Geriamojo vandens tiekimo sistemos atnaujinimas Ignalinos rajono Dietkauščiznos kaime</t>
  </si>
  <si>
    <t>VB-30722 ; SB-19669</t>
  </si>
  <si>
    <t>Geriamojo vandens gręžinio įrengimas Ignalinos rajono Dietkauščiznos kaime</t>
  </si>
  <si>
    <t>VB-5916 ; SB-3787</t>
  </si>
  <si>
    <t>Centralizuotai teikiamo geriamojo vandens geležies šalinimo sistemos įrengimas Ignalinos rajono Bernotų kaime ir vandens tiekimo sistemos įrengimas Ignalinos rajono Ryžikės kaime</t>
  </si>
  <si>
    <t>VB-28799 ; SB-18438</t>
  </si>
  <si>
    <t>Centralizuotai tiekiamo geriamojo vandens geležies šalinimo sistemos įrengimas Ignalinos rajono Gilūtų kaime</t>
  </si>
  <si>
    <t>VB-26436 ; SB-16954</t>
  </si>
  <si>
    <t>Centralizuotai tiekiamo geriamojo vandens geležies šalinimo sistemos įrengimas Ignalinos rajono Naujojo Daugėliškio kaime</t>
  </si>
  <si>
    <t>VB-29047; SB-18597</t>
  </si>
  <si>
    <t>Centralizuotai tiekiamo geriamojo vandens geležies šalinimo sistemos įrengimas Ignalinos rajono Taujūnų kaime</t>
  </si>
  <si>
    <t>VB-26435 ; SB-16924</t>
  </si>
  <si>
    <t>Centralizuotai tiekiamo geriamojo vandens geležies šalinimo sistemos įrengimas, nuotekų šalinimo sistemos įrengimas Ignalinos rajono Šiūlėnų kaime</t>
  </si>
  <si>
    <t>VB-30734 ; SB-19676</t>
  </si>
  <si>
    <t>Geriamojo vandens tiekimo sistemos atnaujinimas Ignalinos rajono Grybėnų kaime</t>
  </si>
  <si>
    <t>VB-30733; SB-19676</t>
  </si>
  <si>
    <t>Nuotekų tvarkymo sistemos įrengimas Ignalinos rajono Kazokinės kaime</t>
  </si>
  <si>
    <t>Geriamojo vandens tiekimo sistemos atnaujinimas Ignalinos rajono Vosiūnų kaime</t>
  </si>
  <si>
    <t>VB-28279.13 ;SB-18104.63</t>
  </si>
  <si>
    <t>Geriamojo vandens tiekimo sistemos įrengimas Ignalinos rajono Kukoriškės ir Kaneišių kaimuose</t>
  </si>
  <si>
    <t>VB-28108.04 ;SB-17995.09</t>
  </si>
  <si>
    <t>Geriamojo vandens tiekimo sistemos įrengimas Ignalinos rajono Makaniškės kaime</t>
  </si>
  <si>
    <t>VB-28195.63 ;SB-18051.17</t>
  </si>
  <si>
    <t>Geriamojo vandens tiekimo sistemos įrengimas Ignalinos rajono Jonėnų kaime</t>
  </si>
  <si>
    <t>VB-28175.11 ;SB-18038.04</t>
  </si>
  <si>
    <t>Vandens gerinimo (geležies šalinimo) sistemos įrengimas Ignalinos rajono Meikštų kaime</t>
  </si>
  <si>
    <t>VB-26332.32 ;SB-16858.26</t>
  </si>
  <si>
    <t>Ignalinos rajono Kazitiškio kaimo buvusio klebonijos pastato remontas ir pritaikymas visuomenės poreikiams</t>
  </si>
  <si>
    <t>Ignalinos rajono Strigailiškio viešosios kaimo infrastruktūros gerinimas</t>
  </si>
  <si>
    <t>Ignalinos rajono Kazokinės kaimo mokyklos pastato pritaikymas visuomenės poreikiams</t>
  </si>
  <si>
    <t>VB-31304.52; SB-16563.24</t>
  </si>
  <si>
    <t>Viešosios erdvės prie šarvojimo salės sutvarkymas Ignalinos rajono Vidiškių kaime</t>
  </si>
  <si>
    <t>PL-104998,7. apšiltintas pastato fasadas, įstiklinti balkonai, suremontuotos balkonų sienučių apdailos, pakeisti seni ir nesandarūs butų, rūsio ir laiptinių langai, pakeistos lauko ir rūsio durys, modernizuota šildymo sistema, rekonstruotas stogas, pakeista elektros instaliacija.</t>
  </si>
  <si>
    <t>VB-68484. Atliktas patalpų, esančių Ignalinoje Ligoninės g. 13, remontas, patalpos pritaikytos biuro veiklai, įsigyti biuro veiklai reikalingi baldai ir įrangą.</t>
  </si>
  <si>
    <t xml:space="preserve">VB-4061600  ; PL-2030800. </t>
  </si>
  <si>
    <t>VB-827085,2  ; PL-645019,78. Įrengti vandentiekio ir nuotekų surinkimo tinklai.</t>
  </si>
  <si>
    <t>„Alternatyvios energetikos pritaikymo galimybės Latgalos regione bei Utenos ir Panevėžio apskrityse/RENEWABLE ENERGY:</t>
  </si>
  <si>
    <t>Rubikių k. viešųjų erdvių sutvarkymas ir pritaikymas turizmui</t>
  </si>
  <si>
    <t>VB</t>
  </si>
  <si>
    <t>PL</t>
  </si>
  <si>
    <t>SB</t>
  </si>
  <si>
    <t>VB-685135,9  ; SB-342567,95</t>
  </si>
  <si>
    <t>Pl</t>
  </si>
  <si>
    <t>Viso</t>
  </si>
  <si>
    <t>Patenkinamai</t>
  </si>
  <si>
    <t>Blogai</t>
  </si>
  <si>
    <t>Gerai</t>
  </si>
  <si>
    <t>2.1.</t>
  </si>
  <si>
    <t>1.3.</t>
  </si>
  <si>
    <t>1) Įdiegtų ES standartus atitinkančių atliekų tvarkymo sistemų skaičius; 2) Rekonstruotų melioracijos sistemų skaičius</t>
  </si>
  <si>
    <t>2.2.</t>
  </si>
  <si>
    <t>2.3.</t>
  </si>
  <si>
    <t>2.4.</t>
  </si>
  <si>
    <t>1.1.</t>
  </si>
  <si>
    <t>2.5.</t>
  </si>
  <si>
    <t>3.1.</t>
  </si>
  <si>
    <t>SB-32472</t>
  </si>
  <si>
    <t>SB-32745.8</t>
  </si>
  <si>
    <t>SB-55203</t>
  </si>
  <si>
    <t>VB-37847.4</t>
  </si>
  <si>
    <t>SB-945939.94</t>
  </si>
  <si>
    <t>SB-463339.19</t>
  </si>
  <si>
    <t>VB-1594963.43</t>
  </si>
  <si>
    <t>3.3.</t>
  </si>
  <si>
    <t>3.4.</t>
  </si>
  <si>
    <t>patenkinamai</t>
  </si>
  <si>
    <t>3.5.</t>
  </si>
  <si>
    <t>VB-937009.05; SB-876367.22</t>
  </si>
  <si>
    <t>gerai</t>
  </si>
  <si>
    <t>VB-300000; SB-323561.82</t>
  </si>
  <si>
    <t>3.6.</t>
  </si>
  <si>
    <t>4.1.</t>
  </si>
  <si>
    <t>4.2.</t>
  </si>
  <si>
    <t>VB-3733832.76; SB-3733836.71</t>
  </si>
  <si>
    <t>Iš viso 17050600</t>
  </si>
  <si>
    <t>Iš viso 117525600</t>
  </si>
  <si>
    <t>Blogai/Patenkinamai</t>
  </si>
  <si>
    <t xml:space="preserve"> Gerai</t>
  </si>
  <si>
    <t xml:space="preserve">Projektas įgyvendintas. Parengtas Molėtų miesto bendro naudojimo želdynų, parkų ir kitų, skirtų bendram naudojimui, teritorijų specialusis planas (SB-5717,25). </t>
  </si>
  <si>
    <t>Palangos gatvės dalies nuo K. Donelaičio g. iki Kupiškio g. Utenoje rekonstravimas</t>
  </si>
  <si>
    <t>Utenos mokyklos- darželio "Saulutė" pastato išorinių atitvarų rekonstravimas pagerinant energetines charakteristikas, santrumpa- Utenos mokyklos- darželio "Saulutė" rekonstravimas</t>
  </si>
  <si>
    <t>Projektas įgyvendintas. Įrengtos 4 kompostavimo aikštelės Anykščiuose, Molėtuose, Ignalinoje ir Zarasuose bei uždaryti 10 šiukšlynų Anykščių ir Molėtų rajonuose (VB-176165,42 Lt; Pl-724075,34 Lt).</t>
  </si>
  <si>
    <t>Projektas įgyvendintas. 8 probleminėse teritorijose apmokyti 5300 asmenys, užsiimantys arba planuojantys užsiimti savo verslu, kaip ūkininkai, asmenys vykdantiems ar planuojantys vykdyti invidualią veiklą bei valdantys ar siekiantys įsteigti juridinius verslo asmenis. Dalyviai įgijo kompiuterinių žinių ir įgūdžių pagrindus, kas įgalins juos sėkmingiau prisitaikyti ir konkuruoti darbo ir verslo rinkose.</t>
  </si>
  <si>
    <t xml:space="preserve">Projektas įgyvendintas. VšĮ Meikštų dvaro pacientams,sergantiems priklausomybės nuo psichoaktyvių medžiagų ligomis organizuotos konsultacijos ir profesiniai mokymai, siekiant išvengti jų socialinės atskirties ir padėti integruotis į darbo rinką.  </t>
  </si>
  <si>
    <t>Projektas įgyvendintas. Zarasų mieste modernizuota 794 m.  šilumos tiekimo trasos vamzdyno, panaikintos 3 boilerinės, įrengti  130 šilumos punktai (sumažinti šilumos nuostoliai-1157,46 MW/h per metus, PL-1461024 Lt).</t>
  </si>
  <si>
    <t>Centralizuotai tiekiamo geriamojo vandens geležies šalinimo sistemos įrengimas Ignalinos rajono Dūkštelių  kaime</t>
  </si>
  <si>
    <t>Projektas įgyvendintas. Dūkštelių kaime įrengta geležies pašalinimo iš vandens sistema (VB-23150,61 Lt; SB-15678,29 Lt).</t>
  </si>
  <si>
    <t>Projektas įgyvendintas. Kazokinės kaime įrengta nuotekų tvarkymo sistema (VB-17902,72 Lt; SB-11858,52 Lt).</t>
  </si>
  <si>
    <t>Vandens gerinimo (geležies šalinimo) sistemos įrengimas Ignalinos rajono Grikiapelės kaime</t>
  </si>
  <si>
    <t>Projektas įgyvendintas.Grikiapelės kaime įrengta geležies pašalinimo iš vandens sistema (VB-20113,66 Lt; SB-13628,38 Lt).</t>
  </si>
  <si>
    <t>Molėtų rajono savivaldybės administracijos darbuotojų administracinių gebėimų stiprinimas</t>
  </si>
  <si>
    <t>Apmokyti Molėtų savivaldybės politikai ir darbuotojai  streso ir spaudimo valdymo, komandinio darbo temomis, patobulinti jų administraciniai gebėjimai, laiko valdymo, norminių teisės aktų rengimo klausimais. SB-3480 Lt.</t>
  </si>
  <si>
    <t>Iš 3,9 ha šiaurės-šiaurės vakarų ežero dalies ploto išsiurbta apie 48700 m3 dumblo. SB-87507,92 Lt.</t>
  </si>
  <si>
    <t>Rekonstruotos skyrių patalpos, atnaujinta medicininė įrangą, med. baldai, nupirktas greitosios medicinos pagalbos automobilis. VB-495598,95 Lt.</t>
  </si>
  <si>
    <t>Įdiegti inovatyvus e-verslo sprendimai, kurie kompleksiškai ir integruotai, apjungia ir optimizuoja įmonės valdymo procesus. PL-79569,86 Lt.</t>
  </si>
  <si>
    <t>Mažais žingsneliais į didelį pasaulį</t>
  </si>
  <si>
    <t>Suteikta papildoma kvalifikuota švietimo pagalba specialiųjų poreikių asmenims  (95 specialiųjų poreikių vaikai) Projekto metu suteiktos specialiosios pedagoginės pagalbos paslaugos bei neformaliojo specialiųjų poreikių asmenų švietimo paslaugos. VB-50201,23 Lt.</t>
  </si>
  <si>
    <t>Parengta galimybių studija,  atnaujintas Molėtų rajono plėtros 2011 – 2017 metais planas. SB-4629 Lt.</t>
  </si>
  <si>
    <t>Parengta studija.  Studijoje identifikuoti veiksmai, kurių turėtų imtis Molėtų rajono savivaldybės administracija įgyvendindama įvaizdžio kūrimo programą, jie išdėstyti laiko perspektyvoje. Numatytos įvaizdžio kūrimo priemonės įtrauktos į Molėtų rajono plėtros 2011 – 2017 metais planą. SB-5310 Lt.</t>
  </si>
  <si>
    <t>Parengtas Molėtų rajono savivaldybės strateginio veiklos planas 2013-2015 metams, patikslintas Molėtų rajono strateginis plėtros planas iki 2017 metų. SB-3705,89 Lt.</t>
  </si>
  <si>
    <t>Ignalinos miesto daugiabučio namo Atgimimo g.19 (statybos metai 1986) atnaujinimas pirmiausia didinant jo energijos vartojimo efektyvumą.</t>
  </si>
  <si>
    <t>Rekonstruotas pastatas, esantis Technikos g. 10A, Ignalinoje, jame įrengti 9 butai, kurie nuomojami nepasiturintiems asmenims (šeimoms), turintiems teisę į socialinį būstą. SB-163811,64 Lt.</t>
  </si>
  <si>
    <t>Įdiegta vieninga finansų valdymo ir apskaitos informacinė sistema (toliau-FVAIS), parengta ir pritaikyta programinio ir strateginio planavimo metodika, apmokyti darbuotojai. SB-170710,72 Lt.</t>
  </si>
  <si>
    <t>Planavimo, personalo ir veiklos valdymo sistemos optimizavimas Utenos rajono savivaldybėje</t>
  </si>
  <si>
    <t>Įrengti vandentiekio ir nuotekų tinklai. Prie projekto metu nutiestų nuotekų tinklų prisijungė 304 gyv., prie vandens tiekimo tinklų – 134 gyv. VB-233992,68 Lt; SB-116996,34 Lt.</t>
  </si>
  <si>
    <t>Sukurtas daugiakalbis į potencialias eksporto rinkas orientuotas interneto puslapis, dalyvauta užsienio nacionalinėse bei tarptautinėse parodose, susijusiose su įmonės gaminama produkcija, atlikti potencialių eksporto rinkų tyrimai. PL-104673,53 Lt.</t>
  </si>
  <si>
    <t>Atnaujinti šilumos tiekimo tinklai, pagerinta jų būklė, tenkinant vis didėjančius energijos tiekimo patikimumo ir stabilumo reikalavimus, bei mažinant šilumos energijos nuostolius. PL-3050931,52 Lt.</t>
  </si>
  <si>
    <t>Modernizuota šilumos tiekimo sistema. PL-1724139 Lt.</t>
  </si>
  <si>
    <t>Įrengta viešojo turizmo infrastruktūra.</t>
  </si>
  <si>
    <t>Ignalinos miesto centrinės dalies gatvių (Aukštaičių, Laisvės, Atgimimo ir Bažnyčios) sutvarkymas ir viešosios infrastruktūros atnaujinimas</t>
  </si>
  <si>
    <t>Ignalinos miesto urbanistinės infrastruktūros kompleksiškas plėtojimas, II  etapas</t>
  </si>
  <si>
    <t>Sutvarkyta Ignalinos miesto Budrių gatvės atkarpa nuo sankryžos su Sporto gatve iki gatvės galo (įrengti ir pakeisti kelio bortai, rekonstruoti šaligatviai, atnaujinta kelio danga, įrengtas dviračių takas). VB -48527,63 Lt; SB-48527,66 Lt.</t>
  </si>
  <si>
    <t>Modernizuotas daugiabutis namas, esantis Birvėtos g. 3, Didžiasalyje, Ignalinos raj.  Šiluminės energijos sutaupymai per metus  iki 56,42 MWh. PL-51450,42 Lt.</t>
  </si>
  <si>
    <t>Rekonstruoti 2 socialiniai būstai, Vasario 16-osios g. 46, Ignalinoje. Atnaujinti šio namo butai Nr. 4 ir Nr. 8, kurių bendras plotas 91,94 kv.m. SB-11971,08 Lt.</t>
  </si>
  <si>
    <t xml:space="preserve">Atnaujintos/įrengtos Giedraičių, Inturkės ir Joniškio viešosios erdvės (sporto aikštynai, visuomeniniai paplūdimiai, teritorijos prie kapinių ir kt., VB-206758,09 Lt; SB-206758,09 Lt). </t>
  </si>
  <si>
    <t>Įrengta apžvalgos aikštelė (33,5 kv.m ploto). SB-74450,33 Lt.</t>
  </si>
  <si>
    <t>Įrengta  1887 m pėsčiųjų takų su poilsio aikštelėmis, įrengtas apšvietimas. SB-350621,85 Lt.</t>
  </si>
  <si>
    <t>Suremontuota pastato vidaus apdaila, atlikti vidaus elektros darbai, vidaus elektros ryšių, gaisrinės signalizacijos, automatikos darbai, įrengta vėdinimo sistema, rekonstruoti vandentiekio ir nuotekų tinklai, įrengtos ugdomajai aplinkai skirtos patalpos ir įsigyta bei atnaujinta būtina įranga ir baldai.  SB-169775,08 Lt.</t>
  </si>
  <si>
    <t>Pakeisti  pastato langai ir lauko durys, atlikti vidaus apdailos darbai, įsigyti baldai, įrengta patalpa, skirta metodinei veiklai. SB-215343,59 Lt.</t>
  </si>
  <si>
    <t>Dienos centras socialinės rizikos šeimoms ir jų vaikams</t>
  </si>
  <si>
    <t>Viešosios kultūrinio turizmo infrastruktūros pritaikymas kultūrinio turizmo plėtrai</t>
  </si>
  <si>
    <t xml:space="preserve">Atliktas archeologinių tyrimų metu atidengtų pastatų pamatų muzeifikavimas ir eksponavimas, sukurta bei įrengta Dubingių piliavietės teritorijoje archeologinių radinių ekspozicija. </t>
  </si>
  <si>
    <t xml:space="preserve">Rekonstruotas malūnas, restauruoti malūno hidrotechniniai įrengimai, įrengta ekspozicija ir sutvarkyta teritorija. </t>
  </si>
  <si>
    <t>Įsigytas naujas dviejų darbo vietų rentgeno aparatas su skaitmeninimo sistema. Sukurtos palankios sąlygos Zarasų rajono gyventojams gauti kokybiškas ir prieinamas ambulatorines sveikatos priežiūros paslaugas VšĮ Zarasų ligoninėje. VB-61670,25 Lt.</t>
  </si>
  <si>
    <t>Profesinės reabilitacijos paslaugų plėtra Utenos regione „Eikime kartu".</t>
  </si>
  <si>
    <t>Įgyvendintos rinkodaros, reklamos ir pardavimų skatinimo priemonės. PL-63208,3 Lt.</t>
  </si>
  <si>
    <t>Įgyvendintos rinkodaros, reklamos ir pardavimų skatinimo priemonės. PL-127072,97 Lt.</t>
  </si>
  <si>
    <t>Viešosios turizmo, aktyvaus poilsio ir sveikatingumo infrastruktūros plėtra Šventosios upės kairiajame krante, Anykščių mieste</t>
  </si>
  <si>
    <t>Įrengtas pėsčiųjų ir dviračių takas; atokvėpio, apžvalgos, sustojimo aikštelės; įrengtos prieplaukos; apžvalgos aikštelės; sutvarkyti seni ir įrengti nauji paplūdimiai, poilsio parkas ir kt.</t>
  </si>
  <si>
    <t>Ignalinos rajono kultūros plėtros analizės parengimas</t>
  </si>
  <si>
    <t>Projektas įgyvendinamas. Planuojama parengti kultūros plėtros analizę, identifikuoti Ignalinos rajono kultūros prioritetus ir atnaujinti Ignalinos rajono savivaldybės 2011-2018 metų strateginį plėtros planą. SB-5483,71 Lt.</t>
  </si>
  <si>
    <t>Ignalinos rajono savivaldybės 2015-2017 metų strateginio veiklos plano parengimas ir Ignalinos rajono savivaldybės 2011-2018 metų strateginio plėtros plano atnaujinimas</t>
  </si>
  <si>
    <t>Projektas įgyvendinamas. Planuojama parengti  Ignalinos rajono savivaldybės 2015-2017 metų strateginį veiklos planą ir atnaujinti Ignalinos rajono savivaldybės 2011-2018 metų strateginį plėtros planą.  SB-5485,62 Lt.</t>
  </si>
  <si>
    <t>Utenos miesto gatvių apšvietimo sistemos modernizavimo studija</t>
  </si>
  <si>
    <t>Projektas įgyvendinamas. Planuojama parengti Utenos miesto viešųjų gatvių apšvietimo sistemos modernizavimo tiriamąją studiją ir atnaujinti Utenos rajono savivaldybės strateginį plėtros planą. SB-10996,14 Lt.</t>
  </si>
  <si>
    <t>Zarasų miesto istorinės dalies (unikalus kodas kultūros vertybių registre 17126) nekilnojamojo kultūros paveldo apsaugos specialusis planas</t>
  </si>
  <si>
    <t>Projektas įgyvendinamas. Rengiamas nekilnojamojo kultūros paveldo apsaugos specialusis planas ir miesto ribų keitimo schema.  SB-20060,97 Lt.</t>
  </si>
  <si>
    <t xml:space="preserve"> Parengtas senųjų žydų kapinių sanitarinės apsaugos zonos ribų nustatymo ir gretimų teritorijų specialusis planas. Nustatytos teritorijos naudojimo, tvarkymo ir apsaugos režimas, kraštovaizdžio formavimo kryptys ir teritorijų tvarkymo priemonės (SB-3180,45).</t>
  </si>
  <si>
    <t>Ignalinos, Strigailiškio ir Palūšės kurortinės vietovės bei gretimų teritorijų turizmo ir rekreacijos specialiojo plano parengimas</t>
  </si>
  <si>
    <t>Projektas įgyvendinamas. Rengiamas Ignalinos, Strigailiškio ir Palūšės kurortinės vietovės bei gretimų teritorijų turizmo ir rekreacijos specialusis planas. SB-8666,43 Lt.</t>
  </si>
  <si>
    <t>Visagino savivaldybės teritorijos atskirų objektų detaliųjų planų rengimas</t>
  </si>
  <si>
    <t>Projektas įgyvendinamas. Rengiami 2 detalieji planai ( Individualių gyvenamųjų kvartalų (sklypų) ir Žemės sklypo, skirto laisvalaikio ir aktyvaus poilsio ir sporto centro įrengimui Visagine, Festivalio g.) ir 13 detaliųjų planų (žemės sklypų planų, prilyginamų detaliojo teritorijų planavimo dokumentui), SB-18243,96 Lt.</t>
  </si>
  <si>
    <t>Molėtų miesto Vasario 16-osios ir Kalno gatvių rekonstrukcija</t>
  </si>
  <si>
    <t>Projektas įgyvendinamas. Rekonstruojamos  Molėtų miesto Vasario 16-osios (465 m.)  ir Kalno (209 m.) gatvės. VB-160590,64 Lt; SB- 68824,56 Lt.</t>
  </si>
  <si>
    <t>Ignalinos miesto Ramybės gatvės rekonstravimas</t>
  </si>
  <si>
    <t>Projektas įgyvendinamas. Rekonstruojama Ignalinos miesto Ramybės gatvė. VB-35490 Lt; SB- 15210 Lt.</t>
  </si>
  <si>
    <t>Ignalinos miesto Lygumos gatvės dalies ir Lygumos skersgatvio rekonstravimo ir naujos statybos, Bokšto gatvės dalies rekonstravimo techninės dokumentacijos parengimas</t>
  </si>
  <si>
    <t>Projektas įgyvendinamas. Rengiama Ignalinos miesto Lygumos gatvės dalies ir Lygumos skersgatvio rekonstravimo ir naujos statybos, Bokšto gatvės dalies rekonstravimo techninė dokumentacija. VB- 4190,1 Lt; SB- 1795,76 Lt.</t>
  </si>
  <si>
    <t>Visagino miesto pagalbinės gatvės gyvenamųjų namų Kosmoso, Visagino, Partizanų gatvių kvartale rekonstrukcija</t>
  </si>
  <si>
    <t>Projektas įgyvendinamas. Rekonstruojama Visagino miesto pagalbinė gatvė gyvenamųjų namų Kosmoso, Visagino, Partizanų gatvių kvartale. VB- 108523,97 Lt; SB-46510,28 Lt.</t>
  </si>
  <si>
    <t>Utenos miesto Palangos gatvės dalies nuo J. Basanavičiaus g. iki Kupiškio g. rekonstravimas</t>
  </si>
  <si>
    <t>Projektas įgyvendinamas. Rekonstruojama Utenos miesto Palangos gatvės dalis nuo J. Basanavičiaus g. iki Kupiškio g ,  įrenginėjamas naujas gatvės apšvietimas, įrenginėjami paviršinio vandens surinkimo tinklai.  VB-164869,07 Lt; SB-144149,94 Lt.</t>
  </si>
  <si>
    <t>Vaikų darželio pastato, esančio Molėtų r., Joniškio sen., Arnionių k., rekonstrukcija ir paskirties keitimas pritaikant patalpas vietos bendruomenės poreikiams</t>
  </si>
  <si>
    <t>Projektas įgyvendinamas. Rekonstruojamas ir pritaikomas bendruomenės poreikiams nenaudojamas vaikų darželio pastatas. VB-120201,95 Lt; SB-159602,67 Lt.</t>
  </si>
  <si>
    <t>E-demokratijos plėtra Zarasų rajone</t>
  </si>
  <si>
    <t>Projektas įgyvendinamas. Diegiama posėdžių diskusinė ir balsavimo sistema su video įranga. VB-9341,03 Lt.</t>
  </si>
  <si>
    <t>Dusetų K.Būgos gimnazijos patalpų dalies pritaikymas ikimokyklinio ir priešmokyklinio ugdymo grupėms</t>
  </si>
  <si>
    <t>Projektas įgyvendinamas. Atnaujinamos ikimokykliniam ir priešmokykliniam ugdymui skirtos patalpos, planuojama įsigyti baldus ir įrangą, įrengti metodinį kabinetą. SB-30462,45 Lt.</t>
  </si>
  <si>
    <t>Visagino savivaldybės administracijos veiklos valdymo tobulinimas, diegiant kokybės vadybos sistemą</t>
  </si>
  <si>
    <t>Projektas įgyvendinamas. Rengiamas Visagino savivaldybės administracijos veiklos valdymo tobulinimo planas. SB-67502,98 Lt.</t>
  </si>
  <si>
    <t>Utenos verslo informacijos centro infrastruktūros plėtra, pritaikant kino teatrą "Taurapilis" kūrybinių industrijų ir verslo poreikiams</t>
  </si>
  <si>
    <t>Projektas įgyvendinamas. Įrenginėjamos patalpos menų inkubatoriui. SB- 1968686 Lt.</t>
  </si>
  <si>
    <t>Viešosios turizmo infrastruktūros atnaujinimas ir plėtra Molėtų mieste (I etapas)</t>
  </si>
  <si>
    <t>Projektas įgyvendinamas. Tvarkoma esamo skulptūrų parko teritorija ir Pastovio ežero pakrantė.</t>
  </si>
  <si>
    <t>Anykščių Jono Biliūno gimnazijos pastato Anykščiuose, Liudiškių g. 49, atnaujinimas (modernizavimas)</t>
  </si>
  <si>
    <t>Projektas įgyvendinamas. Renovuojamas pastatas.</t>
  </si>
  <si>
    <t>UAB „Samsonas Motorsport" konkurencingumo didinimas užsienio šalyse, pristatant įmonės produkciją tarptautinėse parodose</t>
  </si>
  <si>
    <t>Projektas įgyvendinamas. Planuojama dalyvauti lenktynių sporto profesionalams skirtose 6-iose tarptautinėse parodose ir pristatyti įmonės  UAB „Samsonas Motorsport" produkciją- sportinių automobilių kumštelines ir sekvencines pavarų dėžes. PL- 87120 Lt.</t>
  </si>
  <si>
    <t>UAB „Plasteka" eksporto skatinimas</t>
  </si>
  <si>
    <t>Projektas įgyvendinamas. Planuojama dalyvauti parodose pristatant UAB „Plasteka" produkciją. PL- 99809 Lt.</t>
  </si>
  <si>
    <t>AB "Utenos trikotažas" partnerių paieška dalyvaujant tarptautinėse parodose</t>
  </si>
  <si>
    <t>Projektas įgyvendinamas. Planuojama dalyvauti tarptautinėse parodose, siekiant didinti įmonės eksportą ir plačiau realizuoti esamą ir būsimą produkcijos asortimentą. PL- 71466 Lt.</t>
  </si>
  <si>
    <t>Sėkmingo verslo receptai "InoVerslas" - Utenos regionas</t>
  </si>
  <si>
    <t>Projektas įgyvendinamas. Planuojama teikti aukštos kokybės konsultacines paslaugas, inicijuoti ir organizuoti informavimo renginius konkretiems naudos gavėjams, ypatingą dėmesį skiriant inovacijų bei žinių naudojimo svarbai verslo plėtroje. PL- 111111 Lt.</t>
  </si>
  <si>
    <t>Sėkmingo verslo ASISTENTAS</t>
  </si>
  <si>
    <t>Projektas įgyvendinamas. Planuojama teikti konsultacijas, organizuoti informacinius renginius, siekiant padidinti verslumo lygį Marijampolės bei Utenos apskrityse. PL-95661 Lt.</t>
  </si>
  <si>
    <t>Aukštos kokybės viešųjų paslaugų teikimas</t>
  </si>
  <si>
    <t>Projektas įgyvendinamas. Utenos regione planuojami renginiai, kuriuose bus pristatomos sėkmės istorijos, praktiniai verslo pradžios klausimai, analizuojamos dažniausiai pasitaikančios klaidos. PL- 80698 Lt.</t>
  </si>
  <si>
    <t>Verslumo skatinimas probleminiuose Lietuvos regionuose</t>
  </si>
  <si>
    <t>Projektas įgyvendinamas. Planuojamos teikti aukštos kokybės, prieinamas konsultacijas, informacines paslaugas (ypač jaunimo ir moterų verslumui skatinti. PL-84416 Lt.</t>
  </si>
  <si>
    <t>Zarasų RK rekonstrukcija</t>
  </si>
  <si>
    <t>Uždarosios akcinės bendrovės „Anykščių šiluma" 4 MW vandens šildymo katilo, naudojančio biokurą, ir 1 MW kondensacinio ekonomaizerio, sumontavimas ir prijungimas prie eksploatuojamų šilumos tinklų</t>
  </si>
  <si>
    <t>Projektas įgyvendinamas. Esamoje įmonės bazės (UAB „Anykščių vynas") teritorijoje planuojama įrengti 4 MW vandens šildymo katilą, naudojantį biokurą.  PL- 3141873 Lt.</t>
  </si>
  <si>
    <t>VĮ "Visagino energija" šilumos tiekimo tinklų modernizavimas</t>
  </si>
  <si>
    <t>Projektas įgyvendinamas. Atnaujinami šilumos tiekimo tinklai  Visagino mieste. PL- 1764713 Lt.</t>
  </si>
  <si>
    <t>Garotiekio nuo Utenos RK iki UAB "ŠVYTURYS - UTENOS ALUS" Pramonės g. 12 ir šilumos tiekimo tinklų ruožo link "Saulės" gimnazija Ladygos g. 18 rekonstrukcija</t>
  </si>
  <si>
    <t>Projektas įgyvendinamas. Renovuojama esama (sena) garotiekio trasa. PL-1169028 Lt.</t>
  </si>
  <si>
    <t>VĮ "Visagino energija" šilumos tinklų atnaujinimas</t>
  </si>
  <si>
    <t>Projektas įgyvendinamas. Atnaujinami du šilumos tiekimo vamzdynų ruožai Visagino mieste. PL-1546178 Lt.</t>
  </si>
  <si>
    <t>Boilerinės Nr. 12 rajono kvartalinių šilumos tiekimo tinklų ir šilumos tiekimo įvadų į gyvenamuosius namus rekonstrukcija, bei šilumos tiekimo atšakos link labiausiai nutolusių vartotojų rekonstrukcija</t>
  </si>
  <si>
    <t>Projektas įgyvendinamas. Rekonstruojamos senos šilumos tiekimo trasos, pakeičiant vamzdžius naujais požeminiais bekanaliais PL-1364942 Lt.</t>
  </si>
  <si>
    <t>Švietimo, sveikatos ir socialinio vystymo kaimyniniuose Latvijos, Lietuvos ir Baltarusijos regionuose stiprininimas. Projektas Nr. LLB -1-099 „Sveikata –Vertybė</t>
  </si>
  <si>
    <t>Projektas įgyvendinamas. Planuojama suorganizuoti ir įvykdyti 14 tarptautinių krepšinio, tinklinio, futbolo, imtynių turnyrų. SB-35510,29 Lt.</t>
  </si>
  <si>
    <t>Kurklių miestelio viešosios infrastruktūros atnaujinimas ir plėtra bei pritaikymas vietos bendruomenės poreikiams</t>
  </si>
  <si>
    <t>Projektas įgyvendinamas. Planuojama sutvarkyti bei bendruomenės poreikiams pritaikyti Kultūros namų pastatą (pakeičiant pastato stogą, nepakeistus langus, lauko ir vidaus duris, atlikti pastato apšiltinimo darbus, lauko ir vidaus apdailos darbus, elektros apšvietimo ir jėgos tinklų atnaujinimą ir t.t.). VB-129232 Lt; SB-153849 Lt.</t>
  </si>
  <si>
    <t xml:space="preserve">Projektas įgyvendinamas. Planuojama pastatyti 2 uždaruosius buitinių nuotekų valymo įrenginius Naujojo Daugėliškio kaime bei geležies pašalinimo įrenginį Ceikinių kaime. VB-135776 Lt; SB-195680 Lt. </t>
  </si>
  <si>
    <t>Viešojo administravimo kompetencijų stiprinimas Zarasų rajono savivaldybėje</t>
  </si>
  <si>
    <t>Projektas įgyvendinamas. Organizuojami mokymai Zarasų rajono savivaldybės tarybos nariams, valstybės tarnautojams ir darbuotojams, dirbantiems pagal darbo sutartis. SB-12728,95 Lt.</t>
  </si>
  <si>
    <t>Anykščių rajono dviračių takų specialiojo plano parengimas</t>
  </si>
  <si>
    <t>Projektas įgyvendinamas. Rengiamas Anykščių rajono dviračių takų specialusis planas. SB-14879 Lt.</t>
  </si>
  <si>
    <t>Zarasų rajono dviračių takų infrastruktūros plėtros specialusis planas</t>
  </si>
  <si>
    <t>Projektas įgyvendinamas. Rengiamas Zarasų rajono dviračių takų infrastruktūros plėtros specialusis planas. SB-13479,94 Lt.</t>
  </si>
  <si>
    <t>Detaliųjų planų Zarasų rajone parengimas</t>
  </si>
  <si>
    <t>Projektas įgyvendinamas. Rengiami Zarasų rajono detalieji planai. SB-12350,91 Lt.</t>
  </si>
  <si>
    <t>Bendro naudojimo teritorijų ir statinių Ignalinoje pagerinimas</t>
  </si>
  <si>
    <t>Projektas įgyvendinamas. Remontuojami statiniai ir tvarkomos bendro naudojimo teritorijos. VB-88764,23 Lt; SB-88764,23 Lt.</t>
  </si>
  <si>
    <t>Palaukinio ežero vakarinės dalies valymas ir pakrančių gamtosauginis tvarkymas</t>
  </si>
  <si>
    <t>Projektas įgyvendinamas. SB- 112343,66 Lt.</t>
  </si>
  <si>
    <t>Ignalinos rajono savivaldybės administracijos Kazitiškio seniūnijos administracinio pastato atnaujinimas</t>
  </si>
  <si>
    <t>Projektas įgyvendinamas. Renovuojamas pastatas. VB-67161,77 Lt.</t>
  </si>
  <si>
    <t>Ažušilės ir Ramybės gatvių Ignalinoje ir kelio Girminiai-Žvirbliškė-Ažušilė-Vidiškės dalies rekonstrukcija. Pirmas etapas - Ažušilės gatvės Ignalinoje rekonstrukcija</t>
  </si>
  <si>
    <t xml:space="preserve">Projektas įgyvendinamas. VB-113721,57 Lt; SB-48737,82 Lt.                                                                                                                     </t>
  </si>
  <si>
    <t>Pėsčiųjų ir dviračių tako Anykščių mieste ties "Anykščių šileliu" įrengimas</t>
  </si>
  <si>
    <t>Projektas įgyvendinamas. Planuojama įrengti 407 m ilgio trinkelių dangos, pėsčiųjų ir dviračių taką, apšvietimą, mažąją infrastruktūrą (suoliukus, šiukšliadėžes, dviračių stovus). SB-57323 Lt.</t>
  </si>
  <si>
    <t>Universalaus daugiafunkcinio centro Turmanto miestelyje, Zarasų rajone įkūrimas</t>
  </si>
  <si>
    <t>Projektas įgyvendinams. SB-136018,60 Lt.</t>
  </si>
  <si>
    <t>Viešosios turizmo, aktyvaus poilsio ir sveikatingumo infrastruktūros plėtra Šventosios upės kairiajame krante, Anykščių mieste (II etapas, trūkstama tako dalis)</t>
  </si>
  <si>
    <t>Projektas įgyvendinamas.  SB-30399 Lt.</t>
  </si>
  <si>
    <t>Viešosios turizmo infrastruktūros Zaraso ežero Didžiojoje saloje sukūrimas</t>
  </si>
  <si>
    <t>Projektas įgyvendinamas. Vykdoma lankytojų centro pastato statyba, kuriame planuojama įrengti informacijos centrą, medicinos punktą, kavinę, WC su dušais,  turistinio ir poilsiui skirto inventoriaus nuomos punktas, patalpos gelbėtojams. SB- 280645 Lt.</t>
  </si>
  <si>
    <t>Aktyvaus poilsio turizmo infrastruktūros Zaraso ežero didžiojoje saloje sukūrimas</t>
  </si>
  <si>
    <t>Projektas įgyvendinamas. Planuojama įrengti vandens turizmo centrą su būtina aktyviam poilsiui pritaikyta paplūdimio infrastruktūra.  SB-1813851 Lt.</t>
  </si>
  <si>
    <t>Salako bendruomenės centro stacionarių globos namų Zarasų rajone infrastruktūros modernizavimas</t>
  </si>
  <si>
    <t>Projektas įgyvendinamas. Projekto metu bus suremontuoti ir  atnaujinti 16 gyvenamųjų kambarių. Patalpos bus aprūpintos reikiama įranga bei inventoriumi ir pritaikytos specialius poreikius turintiems gyventojams.</t>
  </si>
  <si>
    <t>Daugiafunkcinės sporto aikštelės ,,Ąžuolo“ gimnazijos aikštyne įrengimas</t>
  </si>
  <si>
    <t>Projektas įgyvendinamas. SB-393000 Lt.</t>
  </si>
  <si>
    <t>Zarasų miesto energinio efektyvumo didinimo daugiabučiuose pastatuose programos „Zarasų enervizija“ įgyvendinimas</t>
  </si>
  <si>
    <t>Projektas įgyvendinamas.  Planuojama renovuoti (atnaujinti)-46 daugiabučius gyvenamosius namus. VB-6587163 Lt; PL-12076466 Lt.</t>
  </si>
  <si>
    <t>Salako bendruomenės centro pastato energetinio efektyvumo didinimas</t>
  </si>
  <si>
    <t>Projektas įgyvendinamas.  VB-145573 Lt.</t>
  </si>
  <si>
    <t>Turmanto mokyklos pastato energetinio efektyvumo didinimas</t>
  </si>
  <si>
    <t>Projektas įgyvendinamas. Renovuojamas pastatas. VB-130527 Lt.</t>
  </si>
  <si>
    <t>Turmanto seniūnijos pastato  energetinio efektyvumo didinimas</t>
  </si>
  <si>
    <t>Projektas įgyvendinamas. Renovuojamas pastatas. VB-59382 Lt.</t>
  </si>
  <si>
    <t>Dusetų seniūnijos pastato  energetinio efektyvumo didinimas</t>
  </si>
  <si>
    <t>Projektas įgyvendinamas. Renovuojamas pastatas. VB-34366 Lt.</t>
  </si>
  <si>
    <t>Zarasų pirminio sveikatos priežiūros centro pastato energetinio efektyvumo didinimas</t>
  </si>
  <si>
    <t>Projektas įgyvendinamas. VB-265904 Lt.</t>
  </si>
  <si>
    <t>Salako kultūros centro pastato  energetinio efektyvumo didinimas</t>
  </si>
  <si>
    <t>Projektas įgyvendinamas. VB-113928 Lt.</t>
  </si>
  <si>
    <t>Aktyvaus poilsio ir pramogų paplūdimio prie Zarasaičio ežero įrengimas (BELLA DVINA 2)</t>
  </si>
  <si>
    <t>Projektas įgyvendinamas.  SB- 74500 Lt.</t>
  </si>
  <si>
    <t>Experiential Learning in historical sites and museums (pagal mokymąsi visą gyvenimą programa)</t>
  </si>
  <si>
    <t xml:space="preserve">Projektas įgyvendinamas. </t>
  </si>
  <si>
    <t>Dalinis Antalieptės bažnyčios tvarkomieji paveldosaugos darbai</t>
  </si>
  <si>
    <t>Projektas įgyvendinamas. VB-7350 Lt; SB-3888,89 Lt.</t>
  </si>
  <si>
    <t>Dusetų Švenčiausios Trejybės bažnyčios varpinės avarinės būklės šalinimas</t>
  </si>
  <si>
    <t>Prieplaukų Zaraso ežere statyba ir jų pritaikymas rekreacinės žuvininkystės plėtrai</t>
  </si>
  <si>
    <t>Vaizdo stebėjimo kamerų įrengimas Salake ir Dusetose</t>
  </si>
  <si>
    <t>Vaikų žaidimo aukštelių įrengimas Biržūnų, Imbrado, Užtilžės, Sadūnų, Samanių ir Šiauliai I kaimuose</t>
  </si>
  <si>
    <t>Projektas įgyvendinamas. Planuojama įrengti 6 vaikų žaidimo aikšteles. VB-14450,05 Lt; SB-9251,09 Lt.</t>
  </si>
  <si>
    <t>Zarasų P.Širvio progimnazijos Suvieko pagrindinio ugdymo skyriaus pastato dalies patalpų pritaikymas bendruomenės reikmėms daugiafunkciniam naudojimui</t>
  </si>
  <si>
    <t>Projektas įgyvendinamas.  VB- 18900 Lt; SB-12100 Lt.</t>
  </si>
  <si>
    <t>Antazavės dvaro sodybos rūmų cokolio tvarkytos ir statybos tvarkomieji darbai</t>
  </si>
  <si>
    <t>Projektas įgyvendinamas. VB-203790 Lt; SB-495000 Lt.</t>
  </si>
  <si>
    <t>Samanių kaimo vandens gerinimo įrenginių statyba (LEADER)</t>
  </si>
  <si>
    <t>Projektas įgyvendinamas. VB-31710 Lt.</t>
  </si>
  <si>
    <t>Sadūnų kaimo vandens gerinimo įrenginių statyba (LEADER)</t>
  </si>
  <si>
    <t>Vietos bendruomenei svarbaus pastato Samanių kaime rekonstrukcija</t>
  </si>
  <si>
    <t>Projektas įgyvendinamas.  VB-43857 Lt; SB-20200 Lt.</t>
  </si>
  <si>
    <t>Šniukštų darželio – mokyklos pastato pritaikymas bendruomenės poreikiams</t>
  </si>
  <si>
    <t>Projektas įgyvendinamas.  VB-22041,21 Lt; SB-7000 Lt.</t>
  </si>
  <si>
    <t>Smalvų kultūros namų pastato pritaikymas bendruomenės poreikiams, atliekant patalpų remontą</t>
  </si>
  <si>
    <t>Projektas įgyvendinamas.  VB-20548,76 Lt; SB-7000 Lt.</t>
  </si>
  <si>
    <t>Samanių vaikų darželio pastato pritaikymas kaimo bendruomenės poreikiams</t>
  </si>
  <si>
    <t>Projektas įgyvendinamas.  VB- 20600,83 Lt; SB- 7000 Lt.</t>
  </si>
  <si>
    <t>Geriamojo vandens tiekimo sistemos įrengimas Ignalinos rajono Grybėnų kaime. II etapas</t>
  </si>
  <si>
    <t>Projektas įgyvendinamas. VB-31480,99 Lt; SB-20164,49 Lt.</t>
  </si>
  <si>
    <t>Ignalinos rajono savivaldybės Šiūlėnų kaimo klubo remontas</t>
  </si>
  <si>
    <t>Projektas įgyvendinamas.VB-26643,09 Lt; SB-14107,98 Lt.</t>
  </si>
  <si>
    <t>Luokesos archeologinio komplekso išvystymo ir pritaikymo rekreacijai bei pažintiniam turizmui specialusis planas</t>
  </si>
  <si>
    <t>Projektas įgyvendinamas. Planuojama parengti specialųjį teritorijos tvarkymo planą, numatantį būtinos infrastruktūros vystymą. SB-7454,57 Lt.</t>
  </si>
  <si>
    <t>Rekreacinių vandens telkinių ir gretimų teritotorijų Molėtų mieste detalusis planas</t>
  </si>
  <si>
    <t>Projektas įgyvendinamas. Planuojama parengti rekreacinių vandens telkinių ir gretimų teritorijų Molėtų mieste detalųjį planą. SB-3600 Lt.</t>
  </si>
  <si>
    <t>Viešosios infrastruktūros sutvarkymas Utenos rajono Saldutiškio miestelyje</t>
  </si>
  <si>
    <t>Projektas įgyvendinamas. Planuojama įrengti dvi sporto bei vaikų žaidimų aikšteles, sutvarkyti rekreacinę zoną. VB-162197,79Lt; SB-162197,79 Lt</t>
  </si>
  <si>
    <t>Tinkamos poilsiavietės, aktyvaus poilsio bei laisvalaikio praleidimo formų sukūrimas Utenos rajono Tauragnų miestelyje</t>
  </si>
  <si>
    <t>Projektas įgyvendinamas. Planuojama įrengti poilsiavietės plotą – 1,83 ha, (įrengti automobilių stovėjimo aikštelę, apšvietimą, lauko tualetus, persirengimo kabinas, laužavietes, pavėsines su apšvietimu, miško baldus, šiukšliadėžes, pontoninį lieptą- prieplauką su valtine, du pontoninius lieptus su apžiūros aikštelėmis, paviršinių nuotekų tinklus, maudyklos atitvėrimus plūdurais, informacinius stendus, kompleksinę vaikų žaidimų aikštelę, paplūdimio tinklinio aikštelę su infrastruktūra, pėsčiųjų taką su laiptais ir tarpinėmis aikštelėmis šlaite, aptarnaujantį keliuką). SB-94973 Lt.</t>
  </si>
  <si>
    <t>Projektas įgyvendinamas. Planuojama lankytojų centro pastato statyba, kuriame planuojama įrengti informacijos centrą, medicinos punktą, kavinę, WC su dušais, turistinio ir poilsiui skirto inventoriaus nuomos punktas, patalpos gelbėtojams, įskaitant aplinkos sutvarkymą. SB-280645 Lt</t>
  </si>
  <si>
    <t>Universalaus daugiafunkcio centro steigimas Kavarsko mieste</t>
  </si>
  <si>
    <t>Projektas įgyvendinamas. Planuojama įrengti ikimokykliniam ir priešmokykliniam ugdymui skirtas patalpas, bibliotekos (susitikimų – konferencijų) patalpas, kompiuterių klasę, administracijos kabinetą, savitarnos skalbyklą, aktyvaus laisvalaikio, sporto ir treniruoklių salę su įranga, koridorius pritaikyti parodų eksponavimui. SB- 117625,19 Lt</t>
  </si>
  <si>
    <t>Universalaus daugiafunkcio centro steigimas Viešintų miestelyje</t>
  </si>
  <si>
    <t>Projektas įgyvendinamas. Viešintų miestelio pagrindinės mokyklos patalpose, remontuojant dalį patalpų, numatoma įkurti UDC bei aprūpinti visa būtina įranga bei baldais. Įsteigus UDC veiks biblioteka, skaitykla, konferencijų salė su interneto prieigos taškais, vaikų dienos užimtumo centras. SB- 95367 Lt</t>
  </si>
  <si>
    <t>Projektas įgyvendinamas.  SB-136018,6 Lt</t>
  </si>
  <si>
    <t>Administracinės paskirties pastato Vilniaus g. 36, Anykščių m., Anykščių r. sav. atnaujinimas (modernizavimas), santrumpa - (toliau - pastato remontas)</t>
  </si>
  <si>
    <t>Projektas įgyvendinamas. Renovuojamas pastatas (senų langų keitimas, antrų durų tambūre įrengimas,  dalies išorinių atitvarų šiltinimas, stiklinio stogo, šlaitinio stogo ir sutapdinto stogo bei inžinerinių sistemų modernizavimas). VB-71070 Lt.</t>
  </si>
  <si>
    <t>Molėtų mieste esančio "Vyturėlio" vaikų lopšelio - darželio pastato renovacija</t>
  </si>
  <si>
    <t>Projektas įgyvendinamas. Planuojamas vidutinis energijos sutaupymas šildymui iki 0,11 GWh per metus.  VB-126540,26 Lt; SB-21807,24 Lt.</t>
  </si>
  <si>
    <t>Kelio Mačionys - Kriokšlio k. - Rubikiai rekonstrukcija.  I  etapas Mačionys - Kriokšlio k. II  dalis 2,80 -3,90 km.</t>
  </si>
  <si>
    <t>Projektas įgyvendinamas. Planuojama rekonstruoti (įrengti asfaltbetonio dangos konstrukciją) kelio Mačionys – Rubikiai 1,1 km ilgio ruožą.  VB-47542,48 Lt; SB-260072,81 Lt.</t>
  </si>
  <si>
    <t>Integralios pagalbos plėtra Anykščių rajone</t>
  </si>
  <si>
    <t>Projektas įgyvendinamas. Planuojama sukurti 2 mobilias komandas, teikiančias socialinės globos ir slaugos paslaugas Anykščių rajono gyventojams.</t>
  </si>
  <si>
    <t>Integralios pagalbos namuose teikimo modelio sukūrimas Visagino savivaldybėje</t>
  </si>
  <si>
    <t>Projektas įgyvendinamas. Planuojama sukurti 2 mobilias komandas, teikiančias socialinės globos ir slaugos paslaugas Visagino  gyventojams.</t>
  </si>
  <si>
    <t>Aktyvaus poilsio turizmo infrastruktūros Zaraso ežero Didžiojoje saloje sukūrimas</t>
  </si>
  <si>
    <t>Projektas įgyvendinamas.  Planuojama atnaujinti pagrindinį Zarasų miesto paplūdimį, įrengti „cable way" lynų trasą. Ištisus metus vandens turizmo centro pastate veiks kavinė, vandens pramogų įrangos nuomos punktas. SB-1813851 Lt</t>
  </si>
  <si>
    <t>UAB "KOGUS" veiklos plėtra investuojant į įmonės procesų efektyvumo didinimą</t>
  </si>
  <si>
    <t>Projektas įgyvendinamas. Planuojama įdiegti maisto saugos ir įmonės procesų valdymo sistemas. PL-25500 Lt.</t>
  </si>
  <si>
    <t>Ignalinos rajono savivaldybės darbuotojų kvalifikacijos ir administracinių gebėjimų stiprinimas</t>
  </si>
  <si>
    <t>Projektas įgyvendinamas. Planuojama organizuoti mokymus etikos,  streso ir konfliktinių situacijų  valdymo srityse, įgyvendinant antikorupcines programas. SB-19310,4 Lt.</t>
  </si>
  <si>
    <t>Anykščių rajono savivaldybės administracijos darbuotojų administracinių gebėjimų ir įgūdžių stiprinimas</t>
  </si>
  <si>
    <t>Projektas įgyvendinamas. Planuojama organizuoti mokymus vadovavimo, profesinės etikos, komunikavimo, teisinio raštingumo, investicijų pritraukimo srityse.  Mokymuose dalyvaus ne mažiau 105 asmenų; sėkmingai mokymus baigusių ir pažymėjimus gavusių asmenų skaičius sudarys ne mažiau 90%.  SB-23904,34 Lt.</t>
  </si>
  <si>
    <t>Molėtų rajono gyvenamųjų vietovių teritorijų ribų ir pavadinimų tvarkymo specialusis planas</t>
  </si>
  <si>
    <t>Projektas įgyvendinamas. Planuojama parengti Molėtų rajono gyvenamųjų vietovių teritorijų ribų ir pavadinimų nustatymo planą,  SB-10345,5 Lt.</t>
  </si>
  <si>
    <t>Molėtų rajono dviračių takų infrastruktūros plėtros specialusis planas</t>
  </si>
  <si>
    <t>Visagino savivaldybės teritorijos detaliųjų planų ir žemės sklypų planų, prilyginamų detaliojo teritorijų planavimo dokumentui, rengimas</t>
  </si>
  <si>
    <t>Projektas įgyvendinamas.   SB-7266 Lt.</t>
  </si>
  <si>
    <t>Projektas įgyvendinamas. Planuojama parengti 2 detaliuosius planus strategiškai svarbiems objektams ir 56 žemės sklypų planų, prilyginamų detaliojo teritorijų planavimo dokumentui. SB-32451,7 Lt.</t>
  </si>
  <si>
    <t>Molėtų miesto Turgaus gatvės rekonstrukcija</t>
  </si>
  <si>
    <t>Projektas įgyvendinamas. Įgyvendinant projektą bus sutvarkyta lietaus nuotekų sistema, įrengtos mašinų stovėjimo aikštelės, šaligatviai, nauja asfalto danga, apšvietimas. VB-76217,54 Lt; SB-32664,66 Lt.</t>
  </si>
  <si>
    <t>Molėtų rajono Giedraičių miestelio bendruomeninės infrastruktūros atnaujinimas</t>
  </si>
  <si>
    <t>Projektas įgyvendinamas. Planuojama suremontuoti dalį mokyklos pastato, sutvarkyti aplinką, įrengti privažiavimo kelią bei įrengti automobilių stovėjimo aikštelę. VB- 56029,34 Lt; SB-56029,35  Lt.</t>
  </si>
  <si>
    <t>Viešosios infrastruktūros sutvarkymas Utenos rajono Užpalių miestelyje</t>
  </si>
  <si>
    <t>Projektas įgyvendinamas. Užpalių miestelyje numatoma sutvarkyti centrinėje miestelio dalyje esantį skverą, atnaujinti želdinius, sutvarkyti rekreacines zonas, įrengti pėsčiųjų takus,  suoliukus, šiukšliadėžes, viešąjį tualetą. VB187356,73- Lt; SB-187356,73 Lt</t>
  </si>
  <si>
    <t>Ignalinos miesto daugiabučio namo Ateities  g.35 (statybos metai 1980) atnaujinimas pirmiausia didinant jo energijos vartojimo efektyvumą (santrumpa-Ignalinos miesto daugiabučio namo Ateities  g. 35 atnaujinimas)</t>
  </si>
  <si>
    <t>Projektas įgyvendinamas. Planuojama suremontuoti ir modernizuoti gyvenamasias patalpas spec. poreikius turintiems senyvo amžiaus gyventojams. VB-225614,6 Lt.</t>
  </si>
  <si>
    <t>Utenos Aukštakalnio pradinės mokyklos pastato Utenoje, Aukštakalnio g. 20,  rekonstravimas</t>
  </si>
  <si>
    <t xml:space="preserve">Projektas įgyvendinamas. Po pastato rekonstrukcijos planuojama sutaupyti 253,24 MWh per metus šilumos energijos ir 7,05 MWh per metus elektros energijos. </t>
  </si>
  <si>
    <t>UAB "Gandras energoefektas" konkurencingumo didinimas diegiant energijos vartojimo valdymo sistemą</t>
  </si>
  <si>
    <t>Projektas įgyvendinamas. Planuojama  įdiegti ir sertifikuoti  energijos vartojimo vadybos sistemą, siekiant padidinti įmonės eksportą. PL-15240 Lt.</t>
  </si>
  <si>
    <t>VšĮ Visagino ligoninės Intensyvios terapijos ir reanimacijos bei chirurginių operacinių renovacija ir įrangos įsigijimas</t>
  </si>
  <si>
    <t>Projektas įgyvendinamas. Planuojama įrengti patalpas reikalingas teikti chirurgijos bei  reanimacijos ir intensyvios terapijos paslaugas; bus išplėsta infrastruktūra, įsigyjant minėtų paslaugų teikimui reikiamą įrangą VB-9281957 Lt.</t>
  </si>
  <si>
    <t>Vandens gerinimo ir tiekimo sistemų atnaujinimas Ignalinos rajono Navikų ir Dysnos kaimuose</t>
  </si>
  <si>
    <t>Projektas įgyvendinamas. VB-28457,03 Lt; SB-18218,52 Lt.</t>
  </si>
  <si>
    <t>Vandens gerinimo (geležies šalinimo) sistemos įrengimas Ignalinos rajono Antalksnės kaime</t>
  </si>
  <si>
    <t>Projektas įgyvendinamas. VB-24028,29 Lt; SB-12758,19 Lt.</t>
  </si>
  <si>
    <t>Ignalinos rajono Kaniūkų jaunimo centro pastato rekonstrukcija</t>
  </si>
  <si>
    <t>Projektas įgyvendinamas.VB-30650 Lt; SB-16217 Lt.</t>
  </si>
  <si>
    <t>Ignalinos rajono Rimšės kaimo viešosios infrastruktūros kompleksinis sutvarkymas</t>
  </si>
  <si>
    <t>Projektas įgyvendinamas. Planuojama papildomai užpilti paplūdimio pakrantės teritoriją smėliu; nutiesti takelį iki vandens telkinio (80 m); išvalyti įlanką, įrengti kt. paplūdimio infrastruktūrą. VB-27406,15 Lt; SB-17545,73 Lt.</t>
  </si>
  <si>
    <t>Automobilių stovėjimo aikštelės įrengimas šalia bendruomenės centro Ignalinos rajono Linkmenų kaime</t>
  </si>
  <si>
    <t>Projektas įgyvendinamas. Planuojama įrengti 828 kv. m. trinkelėms klotą automobilių stovėjimo aikštelę; įrengti laiptus ir šaligatvį (48 m2) prie automobilių stovėjimo aikštelės; įrengti betoninius bordiūrus (135 m) ant betoninio pagrindo projekto įgyvendinimo teritorijoje; atnaujinti veją, papildant augalinio grunto sluoksniu; įrengti kelio ženklą. VB-29956,27 Lt; SB-15849,88 Lt.</t>
  </si>
  <si>
    <t>Dvaro senųjų kapinių, esančių Dūkštelių kaime, Ignalinos rajone, tvarkybos darbai</t>
  </si>
  <si>
    <t>Projektas įgyvendinamas. Planuojama atlikti archeologinius tyrimus, atlikti antropologinius tyrimus, sutvarkyti kapinėse esančių požemių antžeminę dalį, uždengiant 3 angas.VB-7319,76 Lt; SB-4686,20 Lt.</t>
  </si>
  <si>
    <t>Erdvės aplink Kazitiškio buvusio dvaro sodybos pastatą tvarkybos darbai</t>
  </si>
  <si>
    <t>Projektas įgyvendinamas. Planuojama pakeisti asfalto dangą betoninėmis trinkelėmis (450 m2), pakeisti Parko gatvės, priklausančios vietinės reikšmės keliui, bordiūrus (180 m.). VB-7268,92 Lt; SB-4653,40 Lt.</t>
  </si>
  <si>
    <t>Leidinio apie kultūros paveldo objektus Ignalinos rajone parengimas ir išleidimas</t>
  </si>
  <si>
    <t>Projektas įgyvendinamas. planuojama surinkti medžiagą apie kultūros paveldo objektus ir amatininkus Ignalinos rajone, suredaguoti tekstą leidinio išleidimui, pasirūpinti leidinio sklaida. VB-3265,98 Lt; SB-9387,74 Lt</t>
  </si>
  <si>
    <t>VB-1080156,86; SB-568305,45</t>
  </si>
  <si>
    <t>Parengta Ignalinos rajono turizmo plėtros galimybių studija, atnaujintas strateginis 2011-2018 metų plėtros planas. SB-3387,6 Lt.</t>
  </si>
  <si>
    <t> l.gerai</t>
  </si>
  <si>
    <t>L. gerai</t>
  </si>
  <si>
    <t>Techniniai ir investiciniai projektai rengiami kartu su infrastruktūriniais projektais.</t>
  </si>
  <si>
    <t>Visi vandentvarkos projektai įgyvendinami pagal priemonę 1.1.3.1.
Miestų, miestelių, gyvenviečių vandentiekio ir nuotekų šalinimo tinklų bei vandenvalos renovacija, modernizavimas ir plėtra</t>
  </si>
  <si>
    <t>Projektas įgyvendinamas. PL-163298,15 Lt.</t>
  </si>
  <si>
    <t>Projektas įgyvendinamas. Rekonstruojama katilinė. Planuojama įrengti du naujus 1,5 ir 2,5 MW galios biokuro katilus ir  0,5 MW šilumos galios degimo produktų kondensacinį ekonomaizerį. PL-2329110 Lt.</t>
  </si>
  <si>
    <t>1.2.</t>
  </si>
  <si>
    <t>Projektai įgyvendinami pagal priemonę  1.2.2.2. 
Savivaldos transporto infrastruktūros modernizavimas ir plėtra</t>
  </si>
  <si>
    <t>Dubliojasi su uždaviniu 1.2.2.Gerinti vietinių kelių būklę.</t>
  </si>
  <si>
    <t>1)-2;2)-1</t>
  </si>
  <si>
    <t>1)-4;2)-0</t>
  </si>
  <si>
    <t>Įrengtos 4 kompostavimo aikštelės. VB-176165,42 Lt; PL-5353717,34 Lt.</t>
  </si>
  <si>
    <t>1)-5; 2)-3</t>
  </si>
  <si>
    <t>VB-14441 Lt; SB-6876,67 Lt.</t>
  </si>
  <si>
    <t>Projektas įgyvendinamas. VB-14441 Lt; SB-6876,67 Lt.</t>
  </si>
  <si>
    <t>Įgyvendintos rinkodaros, reklamos ir pardavimų skatinimo priemonės. PL-94364,07 Lt.</t>
  </si>
  <si>
    <t>Įgyvendintos rinkodaros, reklamos ir pardavimų skatinimo priemonės, sertifikuoti nauji gaminiai. PL-221278,27 Lt.</t>
  </si>
  <si>
    <t>1)-15;2)-0</t>
  </si>
  <si>
    <t>PL-185810,96</t>
  </si>
  <si>
    <t>PL-219441,3</t>
  </si>
  <si>
    <t>PL-167433,78</t>
  </si>
  <si>
    <t>PL-40220,76</t>
  </si>
  <si>
    <t>PL-612906,8</t>
  </si>
  <si>
    <t>PL-15240 Lt</t>
  </si>
  <si>
    <t>VB-6974012,43; SB-722827</t>
  </si>
  <si>
    <t>VB-467012,43; SB-495000</t>
  </si>
  <si>
    <t>3)-3</t>
  </si>
  <si>
    <t>SB-94973 Lt</t>
  </si>
  <si>
    <t>VB-14700 Lt; SB-7777,78 Lt</t>
  </si>
  <si>
    <t>PL-6570585 Lt</t>
  </si>
  <si>
    <t>VB-16373,5 Lt</t>
  </si>
  <si>
    <t>SB-244450,52 Lt</t>
  </si>
  <si>
    <t>SB-86601,52 Lt</t>
  </si>
  <si>
    <t>SB-127450 Lt</t>
  </si>
  <si>
    <t>VB-6654190 Lt; SB-882679,26 Lt; PL-6195609 Lt</t>
  </si>
  <si>
    <t>SB-356078 Lt</t>
  </si>
  <si>
    <t>SB-107080,37 Lt</t>
  </si>
  <si>
    <t>PL-4675799 Lt</t>
  </si>
  <si>
    <t>PL-1519810 Lt</t>
  </si>
  <si>
    <t>PL-1640096 Lt</t>
  </si>
  <si>
    <t>PL-2589242 Lt</t>
  </si>
  <si>
    <t>PL-2341247 Lt</t>
  </si>
  <si>
    <t>Projektas įgyvendinamas. Planuojama įrengti 2 prieplaukas ties Didžiąja Zaraso ežero sala ir ties kempingu „Zarasai“. VB-16373,5 Lt</t>
  </si>
  <si>
    <t>VB-6685263,5 Lt; SB-1229880,56 Lt; PL-12766194,0 Lt</t>
  </si>
  <si>
    <t>2)-10</t>
  </si>
  <si>
    <t>SB-521809 Lt</t>
  </si>
  <si>
    <t>VB-2998716 Lt; SB-2616305 Lt; PL-4916749 Lt</t>
  </si>
  <si>
    <t>PL-147000 Lt;  VB-2998716 Lt</t>
  </si>
  <si>
    <t>PL-147000 Lt; VB-2998716 Lt</t>
  </si>
  <si>
    <t>PL-4769749 Lt</t>
  </si>
  <si>
    <t>VB-3265,98 Lt; SB-9387,74 Lt</t>
  </si>
  <si>
    <t>VB-134155.81 Lt</t>
  </si>
  <si>
    <t>VB-145862,25 ; SB-115946,6</t>
  </si>
  <si>
    <t>VB- 810304.84 Lt; SB-780389.2 Lt</t>
  </si>
  <si>
    <t>SB-349010.79 Lt</t>
  </si>
  <si>
    <t>L.gerai</t>
  </si>
  <si>
    <t>VB-1131277,57 Lt; SB-1030703,52 Lt</t>
  </si>
  <si>
    <t>Projektas įgyvendintas. Rekonstruotas Ceikinių senosios mokyklos pastatas ir pritaikytas  bendruomeninei bei kultūrinei veiklai. Įrengti ir rekonstruoti pėsčiųjų takai, atnaujinta esama asfalto danga (VB-68472,4 Lt; SB-68472,41 Lt).</t>
  </si>
  <si>
    <t xml:space="preserve">Projektas įgyvendintas. Rekonstruotas administracinis pastatas, kaimo seklyčia, įrengtos dvi automobilių stovėjimo aikštelės, pėsčiųjų takai, sutvarkyta šių pastatų aplinka (VB-59994,39 Lt; SB-59994,39 Lt). </t>
  </si>
  <si>
    <t>Rekonstruota Mielagėnų mokyklos pastato dalis. Pastatas pritaikytas bendruomenės poreikiams; aplink pastatą sutvarkyta aplinka (įrengianta: apšvietimas, pėsčiųjų takai, automobilių stovėjimo aikštelė, vaikų žaidimo aikštelė, suremontuoti laiptai).VB-84997,6 Lt; SB-84997,63 Lt.</t>
  </si>
  <si>
    <t>Rekonstruotas mokyklos pastatas, įrengtas sporto aikštynas, sutvarkytos prieigos (pėstiesiems, automobiliams), įrengtas apšvietimas, automobilių stovėjimo aikštelė bei sutvarkyta mokyklos aplinka. VB-99709,15 Lt; SB-99709,16 Lt.</t>
  </si>
  <si>
    <t>Projektas įgyvendintas. Rekonstruota Strigailiškio administracinio pastato dalis, sutvarkyta pastato aplinka, prieigos, įrengtas apšvietimas (VB-70615,48 Lt; SB-70657,44 Lt).</t>
  </si>
  <si>
    <t>VB-279721,58 Lt; SB-279721,58 Lt</t>
  </si>
  <si>
    <t>VB-851555,99 Lt; SB-750981,94 Lt</t>
  </si>
  <si>
    <t>VB-72963,49 Lt; SB-72963,49 Lt</t>
  </si>
  <si>
    <t>VB-99441,93 Lt; SB-99441,94 Lt</t>
  </si>
  <si>
    <t>VB-64572,84 Lt; SB-64572,85 Lt</t>
  </si>
  <si>
    <t>VB-70144,01 Lt; SB-70144,02 Lt</t>
  </si>
  <si>
    <t>VB-30649 Lt; SB-16217 Lt</t>
  </si>
  <si>
    <t>VB-18955.67 Lt; SB-12135.64 Lt</t>
  </si>
  <si>
    <t>VB-23454.81 Lt; SB-15016.03 Lt</t>
  </si>
  <si>
    <t>Įrengta krepšinio aikštelė su žiūrovų suolais ir vasaros tipo persirengimo patalpomis, sutvarkyta poilsio zoną prie seniūnijos, sutvarkytas privažiavimo kelias ir įrengti šaligatviai iki seniūnijos, įrengta valčių prieplauką, įrengtas pažintinis pėsčiųjų takas su apšvietimu ir mažosios architektūros elementais, įrengta automobilių stovėjimo aikštelę prie kapinių. VB-74276,01 Lt; SB-74276,01 Lt.</t>
  </si>
  <si>
    <t>Rekonstruoti Mindūnų mokyklos, muziejaus ir mokomųjų dirbtuvių pastatai, sutvarkyta aplinka prie rekonstruotų pastatų, įrengta sporto aikštelė, atnaujinti ir įrengti pėsčiųjų takai, apšvietimas, automobilių stovėjimo aikštelės. VB-162161,89 Lt; SB-162162,49 Lt.</t>
  </si>
  <si>
    <t>VB-95025,15; SB-95202,45. Rekonstruota pastato dalis,  automobilių stovėjimo aikštelė, privažiavimo kelias, aikštė,  parkas  bei rekonstruotas šaligatvis.</t>
  </si>
  <si>
    <t>Suremontuotas kultūros namų pastatas (apšiltintas pastato fasadas, stogas, pakeisti langai ir durys, modernizuotos inžinerinės sistemos, atliktas vidaus patalpų remontas), sutvarkyta teritorija prie pastato ir įrengta daugiafunkcinė sporto aikštelė. VB-69712,77 Lt; SB-69712,79 Lt.</t>
  </si>
  <si>
    <t>Suremontuotas bibliotekos pastatas (apšiltintas pastato fasadas, suremontuotas stogas, pakeisti langai ir durys, modernizuotos inžinerinės sistemos, atliktas vidaus patalpų remontas), sutvarkyta teritorija prie pastato ir įrengta daugiafunkcinė sporto aikštelė. VB-74263,5 Lt; SB-74263,5 Lt.</t>
  </si>
  <si>
    <t>Sutvarkyta kultūros namų pastato dalis, aplink kultūros namų pastatą ir parką prie  J. Tumo Vaižganto paminklo sutvarkyta teritorija. VB-77272,85 Lt; SB-77272,85 Lt.</t>
  </si>
  <si>
    <t>Rekonstruotas Švč. Trejybės bažnyčios ir Bernardinų vienuolyno nenaudojamas mokyklos pastatas. Pastatas pritaikytas bendruomenės poreikiams. Sutvarkytas miesto parkas ir sutvarkyta miesto skvero aikštė. VB-237277,2 Lt; SB-237277,2 Lt.</t>
  </si>
  <si>
    <t>VB-3696263,44 Lt; SB-11704255,63 Lt</t>
  </si>
  <si>
    <t>VB-1933537,22 Lt; SB-9661464,31 Lt</t>
  </si>
  <si>
    <t>VB-390732,27; SB-343543,19</t>
  </si>
  <si>
    <t>VB-67099,12 Lt; SB-73793 Lt</t>
  </si>
  <si>
    <r>
      <t>VB-114458,91 Lt; SB-</t>
    </r>
    <r>
      <rPr>
        <sz val="10"/>
        <rFont val="Times New Roman"/>
        <family val="1"/>
        <charset val="186"/>
      </rPr>
      <t>1175184,19 Lt</t>
    </r>
  </si>
  <si>
    <t xml:space="preserve">VB-90592,11 Lt; SB-7839603,86 Lt.  Įrengta dailės galerija, scena renginiams, žiūrovų salė, įrengtos repeticijų salės, balkonai, kabinetai, pagalbinės patalpos. Šalia rekonstruoto pastato  įrengtos automobilių stovėjimo aikštelės, pėsčiųjų takai, sutvarkyta ir apželdinta aplinka. </t>
  </si>
  <si>
    <t>VB-33326,45 Lt; SB-122570,99 Lt. Rekonstruotas pastatas, įrengtas bendruomenės socialinių paslaugų centras ir sutvarkyta pastato aplinką.</t>
  </si>
  <si>
    <t>VB-53317,87 Lt; SB-53317,88  Lt. Rekonstruotas bibliotekos pastatas, sutvarkyta miestelio aikštė bei įrengta vaikų žaidimų aikštelė.</t>
  </si>
  <si>
    <t>VB-104641,75 Lt; SB-104870,6 Lt</t>
  </si>
  <si>
    <t xml:space="preserve">VB-140285,78 Lt; SB-140766,82 Lt. rekonstruota  Mačionių kaimo klubo pastato dalis ir pritaikyta kaimo bendruomenės poreikiams, sutvarkyta aplinką aplink pastatą ir įrengta sporto aikštė.    </t>
  </si>
  <si>
    <t xml:space="preserve">VB-106349,78 Lt; SB-106533,67 Lt. Rekonstruota  kultūros namų pastato dalis ir sutvarkyta  aplinka, įrengtas parkas, poilsio zona,  sporto aikštynas,  Rubikių gatvės apšvietimas.   </t>
  </si>
  <si>
    <t>VB-60000 Lt; SB-60000 Lt</t>
  </si>
  <si>
    <t>VB-59407,8 Lt; SB-59408 Lt</t>
  </si>
  <si>
    <t>VB-82613,86 Lt; SB-83586,14 Lt.  Įrengtos 4 daugiafunkcinės sporto aikštelės (pritaikytos mini futbolo-krepšinio ir krepšinio-tinklinio žaidimams, įrengtos vaikų žaidimo aikštelės, sutvarkyta stadionų aplinkos infrastruktūra).</t>
  </si>
  <si>
    <t>VB-56758 Lt ; SB-56758 Lt</t>
  </si>
  <si>
    <t>VB-96768 Lt ; SB-96768 Lt</t>
  </si>
  <si>
    <t>VB-80734.56 Lt; SB-37771.96 Lt. sutvarkytos ir pritaikytos turizmui  Rubikių kaimo viešosios erdvės, įrengta kokybiška, šiuolaikinius reikalavimus atitinkanti  geležinkelio stoties stoginė, peronas, automobilio stovėjimo aikštelė, pėsčiųjų takas pritaikytas žmonių su negalia reikmėms.</t>
  </si>
  <si>
    <t>VB-561689,11 Lt; SB-569848,14 Lt</t>
  </si>
  <si>
    <t>VB-71105,79 Lt ; SB-71105,8 Lt</t>
  </si>
  <si>
    <t>VB-58914,75 Lt; SB-58914,75 Lt. Rekonstruotas Šv. Jono Krikštytojo šaltinis bei jo aplinką, įrengtas apšvietimas bei rekonstruota dalis Šaltinio gatvės.</t>
  </si>
  <si>
    <t>VB-129681,94 Lt; SB-129681,94 Lt</t>
  </si>
  <si>
    <t>VB-60958,62 Lt; SB-60958,64 Lt</t>
  </si>
  <si>
    <t>VB-37520 Lt; SB-21062 Lt</t>
  </si>
  <si>
    <t>VB-145862,25 Lt ; SB-145862,25 Lt</t>
  </si>
  <si>
    <t>VB-169025,82 Lt; SB-169025,83 Lt</t>
  </si>
  <si>
    <t>VB-824090.74 Lt; SB-93700 Lt</t>
  </si>
  <si>
    <t>VB-145017 Lt; SB-93700 Lt. Iš vidaus apšiltintos fasadinės sienos, pakeisti langai, durys, rekonstruotas prieangis, sutvarkyta aplinka, įrengti trinkelių takai ir t.t.)</t>
  </si>
  <si>
    <t>VB-679073.74 Lt. Atliktas Dabužių Kristaus Žengimo į dangų bažnyčios kapitalinis remontas bei visapusiškai suremontuoti ir bendruomenės poreikiams pritaikyti, buvę nenaudojami, apleisti parapijos namai.</t>
  </si>
  <si>
    <t xml:space="preserve"> PL-12194281,64 Lt</t>
  </si>
  <si>
    <t>VB-1633714,22 Lt; SB-1989919 Lt; PL-12194281,64 Lt</t>
  </si>
  <si>
    <t>VB-21233 Lt; SB-21233  Lt</t>
  </si>
  <si>
    <t>VB-21233  Lt; SB-21233 Lt. Planuojami rezultatai: Bendradarbiavimo tinklo tarp Latvijos-Lietuvos profesinių mokyklų ir verslo sukūrimas, medžio apdirbimo gamybinės bazės įrengimas Utenos Krašuonos progimnazijoje.</t>
  </si>
  <si>
    <t>PL-47740  Lt</t>
  </si>
  <si>
    <t>PL-101000  Lt</t>
  </si>
  <si>
    <t>PL-149500  Lt</t>
  </si>
  <si>
    <t>PL-45963  Lt</t>
  </si>
  <si>
    <t>PL-74852  Lt</t>
  </si>
  <si>
    <t xml:space="preserve">PL-55609  Lt </t>
  </si>
  <si>
    <t>PL-364826  Lt</t>
  </si>
  <si>
    <t xml:space="preserve">PL-1342600  Lt </t>
  </si>
  <si>
    <t>PL-718687 Lt</t>
  </si>
  <si>
    <t>PL-2223767 Lt</t>
  </si>
  <si>
    <t>PL-94485 Lt</t>
  </si>
  <si>
    <t>PL-3932000 Lt</t>
  </si>
  <si>
    <t>Pl-120706 Lt</t>
  </si>
  <si>
    <t>PL-72867 Lt</t>
  </si>
  <si>
    <t>PL-181272 Lt</t>
  </si>
  <si>
    <t>PL-146405 Lt</t>
  </si>
  <si>
    <t>Įdiegta ekspedijavimo programinė įranga, leidžianti modernizuoti įmonės vidinius (dokumentų, įmonės, žalų ir jų sprendimų, pirkimų valdymas) ir išorinius (pardavimų/užsakymų valdymas) procesus. Sukurta el. savitarnos svetainė leidžia optimizuoti informacijos mainus su užsakovu, didina teikiamos paslaugos kokybę ir greitį.  PL-67218 Lt</t>
  </si>
  <si>
    <t>PL-91615.3 Lt</t>
  </si>
  <si>
    <t>PL-40000 Lt</t>
  </si>
  <si>
    <t>PL-105000 Lt</t>
  </si>
  <si>
    <t>PL-31500 Lt</t>
  </si>
  <si>
    <t>PL-85466 Lt</t>
  </si>
  <si>
    <t>PL-85714 Lt</t>
  </si>
  <si>
    <t>PL-82000 Lt</t>
  </si>
  <si>
    <t>PL-42000 Lt</t>
  </si>
  <si>
    <t>PL-20163.3 Lt</t>
  </si>
  <si>
    <t>PL-15982 Lt</t>
  </si>
  <si>
    <t>PL-82244.04 Lt</t>
  </si>
  <si>
    <t>PL-149246 Lt</t>
  </si>
  <si>
    <t>PL-92113 Lt</t>
  </si>
  <si>
    <t>PL-72737 Lt</t>
  </si>
  <si>
    <t>PL-113056 Lt</t>
  </si>
  <si>
    <t>VB-1612481.22  Lt; SB-1968686 Lt</t>
  </si>
  <si>
    <t>VB-1350000 Lt</t>
  </si>
  <si>
    <t>VB-262481,22 Lt</t>
  </si>
  <si>
    <t>VB-16661257,91 Lt; SB-4578400,3 Lt; PL-17682943 Lt</t>
  </si>
  <si>
    <t>VB-1633714.22 Lt; SB-1989919 Lt; PL-12194281,64 Lt</t>
  </si>
  <si>
    <t>PL-612906,8 Lt</t>
  </si>
  <si>
    <t>Iš viso-19524180,94; ES-18911274,14</t>
  </si>
  <si>
    <t>Iš viso -30480 ES-15240</t>
  </si>
  <si>
    <t>VB-5785787,56 Lt; SB-12828659,15 Lt</t>
  </si>
  <si>
    <t>Parengta galimybių studija, 1 vnt. SB-6618,38 Lt</t>
  </si>
  <si>
    <t>Parengtos dvi studijos - Viešojo transporto organizavimo Utenos rajone tiriamoji studija, papildanti Utenos rajono plėtros strateginį planą 2011-2017 metams ir Eismo organizavimo optimizavimo Utenos rajone tiriamoji studija, papildanti Utenos rajono plėtris strateginį planą. SB-9734,89 Lt.</t>
  </si>
  <si>
    <t>Parengta galimybių studija, 1 vnt. Atnaujintas Zarasų rajono savivaldybės plėtros strateginis planas. SB-12167,98 Lt</t>
  </si>
  <si>
    <t>Parengta 11 detaliųjų planų atskiriems objektams, parengti 2 specialieji planai: Visagino savivaldybės šilumos ir dujų ūkių (infrastruktūros plėtros) ir Visagino savivaldybės vandens tiekimo, nuotekų ir lietaus kanalizacijos tvarkymo infrastruktūros. SB-45154,54 Lt.</t>
  </si>
  <si>
    <t>Parengti 4  specialieji planai ir 1  detalusis planas (1.Anykščių rajono šilumos ūkio specialusis planas; 2. Paviršutinių vandens telkinių, Anykščių miesto administracinėse ribose, apsaugos juostų ir zonų nustatymo specialusis planas; 3. Anykščių rajono turizmo ir rekreacinių teritorijų specialusis planas; 4. Anykščių miesto neužstatytų erdvių kraštovaizdžio formavimo ir poilsio organizavimo specialusis planas; 5. Teritorijos dalies, Tilto gatvėje Anykščių mieste, detalusis planas). SB-39456,16 Lt.</t>
  </si>
  <si>
    <t>Parengti 4 specialieji planai ir 5 detalieji planai. SB-42198,71 Lt.</t>
  </si>
  <si>
    <t>Parengtas strateginis plėtros planas. SB-15062 Lt.</t>
  </si>
  <si>
    <t>Parengtas strateginis  planas. SB-14054 Lt.</t>
  </si>
  <si>
    <t>Parengtas strateginis plėtros planas. SB-13887,3 Lt.</t>
  </si>
  <si>
    <t>Parengtas strateginis plėtros planas.SB-14053,96 Lt.</t>
  </si>
  <si>
    <t xml:space="preserve">VB-14053,8; Parengtas strateginis plėtros planas. SB-15062 Lt. </t>
  </si>
  <si>
    <t xml:space="preserve">Parengta  galimybių studija. SB-6666 Lt. </t>
  </si>
  <si>
    <t xml:space="preserve">Parengtas strateginis plėtros planas. SB-14054 Lt. </t>
  </si>
  <si>
    <t xml:space="preserve">Parengta  galimybių studija. SB-14553 Lt. </t>
  </si>
  <si>
    <t xml:space="preserve">Parengta sektorinė Zarasų rajono savivaldybės transporto sektoriaus studija. Įgyvendinus projektą atnaujintas Zarasų rajono savivaldybės plėtros 2008-2013 m. strateginis planas. SB-9016 Lt. </t>
  </si>
  <si>
    <t xml:space="preserve">Parengti strateginiai planavimo dokumentai: Anykščių rajono 2012-2019 metų strateginis plėtros planas ir Anykščių rajono savivaldybės 2012-2014 metų strateginis veiklos planas. SB-21495,91 Lt. </t>
  </si>
  <si>
    <t xml:space="preserve">Projektas įgyvendinamas.SB-3658,03 Lt. </t>
  </si>
  <si>
    <t xml:space="preserve"> VB-9960,29 Lt; Projektas įgyvendinamas.</t>
  </si>
  <si>
    <t xml:space="preserve">Projektas įgyvendinamas.SB-171161,65 Lt. </t>
  </si>
  <si>
    <t xml:space="preserve">Projektas įgyvendinamas.SB-228735,22 Lt. </t>
  </si>
  <si>
    <t xml:space="preserve">Projektas įgyvendinamas.SB-179586 Lt. </t>
  </si>
  <si>
    <t>Vadovaujantis Zarasų miesto turizmo ir rekreacijos specialioju planu parengti detalieji planai. SB-27150 Lt</t>
  </si>
  <si>
    <t>Parengti 4 detalieji planai atskiriems objektams. Parengtas dviračių takų Visagino savivaldybės teritorijoje įrengimo specialusis planas. SB-22679,75 Lt</t>
  </si>
  <si>
    <t>Parengti 18 specialiųjų planų. VB-11546,79 Lt</t>
  </si>
  <si>
    <t>Parengtas detalusis planas. SB-9415 Lt</t>
  </si>
  <si>
    <t>Parengtas specialusis planas. SB-18000 Lt</t>
  </si>
  <si>
    <t>Parengti 3 specialieji ir 3 detalieji planai. SB-35849,4 Lt</t>
  </si>
  <si>
    <t>Parengtas specialusis planas. SB-13940 Lt</t>
  </si>
  <si>
    <t xml:space="preserve">Parengti 2 specialieji planai, 2 detalieji planai ir pakeistas Utenos miesto teritorijos bendrasis planas. SB-29084,86 Lt                                                                                                            </t>
  </si>
  <si>
    <t>VB-7500 Lt; Parengti  6 detalieji planai.</t>
  </si>
  <si>
    <t>Parengtas bendrasis planas SB-15660 Lt.</t>
  </si>
  <si>
    <t>Parengtas Ignalinos miesto bendrasis planas. SB-34442 Lt.</t>
  </si>
  <si>
    <t>Projektas įgyvendinamas. Rengiamas bendrasis planas.  SB-34206,98 Lt.</t>
  </si>
  <si>
    <t>Projektas įgyvendinamas. Rengiamas bendrasis planas.  SB-29417,07 Lt.</t>
  </si>
  <si>
    <t>Projektas įgyvendinamas. Rengiamas bendrasis planas.  SB-13350 Lt.</t>
  </si>
  <si>
    <t>VB-43060,88 Lt; SB-1486785,84 Lt</t>
  </si>
  <si>
    <t>VB-24014,09 Lt; SB-773502,28 Lt. Parengta 18 strateginių planų/galimybių studijų</t>
  </si>
  <si>
    <t>VB-19046,79 Lt; SB-586207,51 Lt. Parengta 34 detaliųjų planų ir parengti 37 spacialieji planai.</t>
  </si>
  <si>
    <t>SB-127076,05 Lt;  Parengti 2 bendrieji planai.</t>
  </si>
  <si>
    <t>VB-778310,32; PL-6867,31; SB-400879,77 įrengti centralizuoto vandens tiekimo ir nuotekų tvarkymo tinklai, renovuoti nuotekų valymo įrenginiai.</t>
  </si>
  <si>
    <t>VB-147511,26; PL- 0 ; SB-73755,88</t>
  </si>
  <si>
    <t>VB-15494597,45 Lt; SB-4210222,07 Lt; PL-9531854,83lt</t>
  </si>
  <si>
    <t>VB-13563860,61 lt; SB-4210222,07 Lt; PL- 4306751,87 Lt</t>
  </si>
  <si>
    <t>Pastatyta Utenos rajoninė termofikacinė katilinė. Jėgainė gamina 53,2 GWh šilumos ir 13,0 GWh elektros per metus. Naudojami vietiniai ir atsinaujinantys energijos ištekliai (biokuras). PL-15500000 Lt.</t>
  </si>
  <si>
    <t>VB-97702,91 Lt; SB-97702,91 Lt; Pl-47280749,06 Lt</t>
  </si>
  <si>
    <t>PL-184091,54 Lt</t>
  </si>
  <si>
    <t>PL-1093654 Lt</t>
  </si>
  <si>
    <t>PL-4096268 Lt</t>
  </si>
  <si>
    <t>PL-1040773 Lt</t>
  </si>
  <si>
    <t>PL-969024 Lt</t>
  </si>
  <si>
    <t>PL-3500000 Lt</t>
  </si>
  <si>
    <t>PL-3345000 Lt</t>
  </si>
  <si>
    <t>VB-97702.91 Lt; SB-97702.91 Lt.Sumontuota 165 m2 saulės kolektorių sistema ant Anykščių baseino stogo pagrindinės baseino vonios (700 m3) vandens šildymui ir karšto vandens ruošimui dušuose bei buitinėms reikmėms, įrengta nuotekų šilumos atgavimo sistema, sumontuota autonominė rezervinė elektros energijos tiekimo sistema.   Įrengta  geoterminio šildymo sistema VšĮ Anykščių menų inkubatoriaus – menų studijos pastatui (18 gręžinių po 100m gylio). Surengtos tarptautinės plaukimo varžybos moksleiviams, suorganizuotas seminaras bei tarptautinė konferencija apie atsinaujinančius energijos šaltinius, įvykdytos kitos projekte numatytos veiklos.</t>
  </si>
  <si>
    <t>Patiestos 10 ir 0,4 kilo voltų orinės ir kabelinės elektros linijos,  pastatytos ir įrengtos arba pertvarkytos reikalingos transformatorinės, įdiegti būtini elektros apskaitos įrenginiai, sutvarkytas drenažas. PL-2564312 Lt.</t>
  </si>
  <si>
    <t>PL-4692193,6 Lt</t>
  </si>
  <si>
    <t>PL-2127881,6 Lt</t>
  </si>
  <si>
    <t xml:space="preserve">Projektas įgyvendintas. Rekonstruotos ir apšiltintos Utenos mokyklos-darželio "Saulutė" pastato išorės sienos, pakeistos durys, atlikti cokolinės pastato dalies šiltinimo darbai, pakeisti  rūsio langai (VB-53620,8 Lt; SB-101919 Lt). </t>
  </si>
  <si>
    <t>Apšiltintas pastatas, 1 vnt.(pakeisti langai-395 m2 ir lauko durys, įskaitant tamburines duris – 93,4 m2, apšiltintos sienos – 3840,28 m2) Apšiltintame pastate suataupytos energijos kiekis – 0,19 GWh.VB-100884,75 Lt; SB-300643 Lt.</t>
  </si>
  <si>
    <t>Modernizuotas daugiabutis namas, esantis Birvėtos g. 3, Didžiasalyje, Ignalinos raj. Pakeisti langai ir balkonų duris, įstiklinti balkonai, pakeisti rūsio langai, lauko duris, apšiltintos išorės sienos, cokolinė pastato dalis, pakeista stogo danga, apšiltinta stogo perdanga, rekonstruotos šildymo ir karšto vandentiekio sistemos, bendro naudojimo patalpose pakeista apšvietimo sistema ir elektros instaliacija, rekonstruota vandentiekio ir ūkio-buities nuotekynė sistema. Planuojami šiluminės energijos sutaupymai per metus sieks  iki 56,42 MWh. PL-61284,15 Lt.</t>
  </si>
  <si>
    <t>Modernizuotas daugiabutis gyvenamasis namas, esantis Atgimimo g. 27, Ignalinoje. Modernizuotas stogas, apšiltintas fasadas, atlikti kiti pastato būklę pagerinantys darbai.  PL-96693,17 Lt.</t>
  </si>
  <si>
    <t>Projektas įgyvendintas. Rekonstruotas Ignalinos miesto daugiabučio namo pastatas Ateities g. 29 (PL-182400,26 Lt).</t>
  </si>
  <si>
    <t>Modernizuotas daugiabutis gyvenamasis namas, esantis Vasario 16-osios g. 46, Ignalinoje. Planuojami šiluminės energijos sutaupymai per metus -  iki 50,83 MWh. PL-41355,39 Lt.</t>
  </si>
  <si>
    <t>Rekonstruotas pastatas,  šiluminės energijos sutaupymai per metus -  iki 57,49 MWh. PL-53098,88 Lt.</t>
  </si>
  <si>
    <t>Rekonstruotas pastatas.  PL-177862,99 Lt.</t>
  </si>
  <si>
    <t>Pagerintas savivaldybės socialinis būstas, esantis Ateities g. 29 daugiabučiame name. SB-1633,5 Lt.</t>
  </si>
  <si>
    <t>VB-10896912 Lt; SB-1093116,83 Lt; PL-13702861,3 Lt</t>
  </si>
  <si>
    <t>SB-95907 Lt</t>
  </si>
  <si>
    <t>VB-64061,1 Lt</t>
  </si>
  <si>
    <t>VB-159675,45 Lt</t>
  </si>
  <si>
    <t>VB-147251,7 Lt</t>
  </si>
  <si>
    <t>VB-136898,43 Lt</t>
  </si>
  <si>
    <t>VB-98626,59 Lt</t>
  </si>
  <si>
    <t>VB-464751,31 Lt</t>
  </si>
  <si>
    <t>VB-247232,35 Lt</t>
  </si>
  <si>
    <t>VB-131885,85 Lt. Renovuotas pastatas. Kasmet bus sutaupoma –123,9 MWh.</t>
  </si>
  <si>
    <t>VB-180750 Lt; SB-94392 Lt</t>
  </si>
  <si>
    <t xml:space="preserve">VB-180192,15 Lt. Apšiltinti  pastato išoriniai atitvarai ir stogas su parapetais, pakeisti langai ir lauko duris. </t>
  </si>
  <si>
    <t>VB-94403,85 Lt</t>
  </si>
  <si>
    <t>VB-160435,05 Lt. Renovuotas pastatas (apšiltintos sienos,  atnaujinta šildymo sistema, pakeisti langai ir lauko duris).</t>
  </si>
  <si>
    <t>VB-100290,15 Lt</t>
  </si>
  <si>
    <t>VB-474024,15 Lt</t>
  </si>
  <si>
    <t>VB-405990,21 Lt</t>
  </si>
  <si>
    <t>SB-164170 Lt</t>
  </si>
  <si>
    <t>VB-255352,95 Lt</t>
  </si>
  <si>
    <t>VB-135139,88 Lt</t>
  </si>
  <si>
    <t>VB-229235,25 Lt: SB-81322 Lt</t>
  </si>
  <si>
    <t>PL-111964 Lt. apšiltintos sienos, rekonstruotas stogas, rekonstruota nuotekų šalinimo sistema, pakeisti langai, durys, izoliuoti karšto ir šalto vandentiekio vamzdžiai, pakeisti ir izoliuoti šildymo sistemos magistraliniai vamzdynai.</t>
  </si>
  <si>
    <t>PL-49900,67 Lt. Planuojami šiluminės energijos sutaupymai per metus  iki 53,51  MWh.).</t>
  </si>
  <si>
    <t>PL-59076,3 1Lt. Iš lauko pusės apšiltintos sienos, pakeisti seni ir nesandarūs butų, rūsio ir laiptinių langai ir rūsio durys, įstiklinti balkonai, modernizuota šildymo sistema, rekonstruotos karšto ir šalto vandens ir nuotekų šalinimo sistemos.</t>
  </si>
  <si>
    <t>PL-86352,13 Lt</t>
  </si>
  <si>
    <t>PL-73957,9 Lt</t>
  </si>
  <si>
    <t>PL-217422,47 Lt</t>
  </si>
  <si>
    <t>SB-8513,73 Lt. Atnaujinti socialiniai būstai (2 butai, 32,71 kv.m. ir 77,87 kv.m).</t>
  </si>
  <si>
    <t>SB-3547,81 Lt. Atnaujintas socialinis būstas (butas Nr. 25)</t>
  </si>
  <si>
    <t>SB-5003,92 Lt. Atnaujintas socialinis būstas (1 butas).</t>
  </si>
  <si>
    <t>SB-8012,46 Lt</t>
  </si>
  <si>
    <t>VB-2148145,1 Lt; SB-496954 Lt. Renovuota 12 viešosios paskirties pastatų</t>
  </si>
  <si>
    <t>VB-661861,46 Lt; SB-52269,69 Lt. Renovuotos 4 ikimokyklinio ugdymo įstaigos</t>
  </si>
  <si>
    <t>VB-1499742,44 Lt; SB-245492 Lt. Renovuotos 7 bendrojo lavinimo įstaigos</t>
  </si>
  <si>
    <t>VB-6587163 Lt; PL-13702861,3 Lt. Renovuota 13 daugiabučių.</t>
  </si>
  <si>
    <t>SB-298401,14 Lt. Renovuoti 7 socialiniai būstai.</t>
  </si>
  <si>
    <t>VB-26532273,24 Lt; SB-6887827,65 Lt; PL-75207658,79 Lt</t>
  </si>
  <si>
    <t>Rekonstruotas kelias nuo UAB „Visagino linijos" žemės sklypo iki Visagino savivaldybės. kelio Nr. 53 (kelio ilgis - 399 m),  Rekonstruotas Vilties g. kelias (kelio  ilgis – 903 m, plotis – 6,0 m.). VB-244676,06 Lt; SB-154719,89 Lt.</t>
  </si>
  <si>
    <t xml:space="preserve">Projektas įgyvendintas. Rekonstruota Zarasų miesto Dariaus ir Girėno gatvės dalis nuo Vytauto g. iki Pakalnės g (gatvės dangą, šaligatviai, renovuotas gatvės apšvietimas, įrengti lietaus nuotekų tinklai, VB-106870,48 Lt; SB-45801,63 Lt). </t>
  </si>
  <si>
    <t>Rekonstruotos Aukštaičių, Ligoninės,  M. Petrausko ir Vasario 16-osios gatvės. VB-211683,97 Lt; SB-90721,7 Lt.</t>
  </si>
  <si>
    <t>Projektas įgyvendintas. Rekonstruota Visagino miesto Statybininkų gatvė ir sutvarkyta aplinkinė teritorija ( VB-211130,32 Lt; SB-90484,43 Lt).</t>
  </si>
  <si>
    <t xml:space="preserve">Projektas įgyvendintas. Rekonstruota Palangos gatvės  Utenos mieste 0,662 km atkarpa nuo K. Donelaičio gatvės (7,00 m pločio asfalto danga, 1,5 m pločio pėsčiųjų takai  abiejose gatvės pusėse ir vienoje gatvės pusėje- 2,5 m dviračių takas, įrengtas naujas gatvės apšvietimas, įrengti paviršinio vandens surinkimo tinklai, VB-321532,48 Lt; SB-137799,64 Lt). </t>
  </si>
  <si>
    <t>Dalinai rekonstruotos Aukštaičių, Laisvės, Atgimimo ir Bažnyčios gatvės, pakeistos dangos prie Geležinkelio g. esančios tremties atminties vietos ir Vasario 16-osios g./ Laisvės g. skvero, įrengti suoliukai ir šiukšliadėžės. VB -100439 Lt; SB-100439 Lt.</t>
  </si>
  <si>
    <t>VB-315415,06 Lt; SB-135177,89 Lt</t>
  </si>
  <si>
    <t>VB-315415,06 Lt; SB-135177,89 Lt. Rekonstruota gatvė, 1 vnt.</t>
  </si>
  <si>
    <t xml:space="preserve">VB-3900382,76 Lt; SB-2725677,95 Lt. Rekonstruotų vietinių kelių bei renovuotų transporto objektų-15 vnt., parengta techninės dokumentacijos komplektų-5 vnt. </t>
  </si>
  <si>
    <t>VB-4215797,82 Lt; SB-2860855,84 Lt. Parengti gatvių rekonstravimo techninės dokumentacijos komplektai, 5 vnt.</t>
  </si>
  <si>
    <t>VB-178183,68 Lt; SB-76364,43 Rekonstruotos Vilkakalnio, Saulėtekio gatvės, dalis Lygumos, Vilniaus, Budrių gatvių, bei Girminių kaimo gatvės dalis.</t>
  </si>
  <si>
    <t>VB-5582,85 Lt; SB- 2392,65 Lt. Parengtas techninis projektas.</t>
  </si>
  <si>
    <t>VB-201722,12 Lt; SB-2725677,95 Lt.</t>
  </si>
  <si>
    <t>VB-68802,3 Lt; SB-29486,7 Lt.</t>
  </si>
  <si>
    <t>VB-4208.04 Lt; SB-1803,44 Lt.</t>
  </si>
  <si>
    <t>VB-155109 Lt; SB-288835,22 Lt.</t>
  </si>
  <si>
    <t>VB-54684,57 Lt; SB-23436,25 Lt.</t>
  </si>
  <si>
    <t>VB-2598,96 Lt; SB-1113,84 Lt.</t>
  </si>
  <si>
    <t>VB-4238,9 Lt; SB-1816,67 Lt.</t>
  </si>
  <si>
    <t>VB-71435,94 Lt; SB-30615,4 Lt.</t>
  </si>
  <si>
    <t>VB-47149,66 Lt; SB-20207 Lt.</t>
  </si>
  <si>
    <t>VB-549614 Lt.; SB-235548,85  Lt  Rekonstruota 8,36 km Anykščių rajono savivaldybės vietinės reikšmės gatvių ir kelių, įrengta asfaltbetonio danga, šaligatviai ir kelkraščiai, lietaus vandens nuvedimas, gatvių apšvietimas, eismo reguliavimo priemonės.</t>
  </si>
  <si>
    <t>VB-108665,96 Lt; SB-46571,13 Lt.</t>
  </si>
  <si>
    <t>VB-133842,5 9 Lt; SB-176927,7 Lt.</t>
  </si>
  <si>
    <t>VB-56700 Lt; SB-287972,88 Lt.</t>
  </si>
  <si>
    <t>VB-36655,68 Lt; SB-15709,58 Lt.</t>
  </si>
  <si>
    <t>VB-148822,37 Lt; SB-63781,02 Lt.</t>
  </si>
  <si>
    <t>VB-22928,2 Lt; SB-9826,38 Lt.</t>
  </si>
  <si>
    <t xml:space="preserve">Atnaujinta kelio danga Ignalinos miesto Technikos gatvės dalies, Girminių kaimo kelio dalies, bei kelio Girminiai – Žvirbliškė – Ažušilė – Vidiškės dalies. VB-93432,63 Lt; SB-40356,69  Lt.                                                                                                                     </t>
  </si>
  <si>
    <t>SB-91713 Lt. Įrengtas dviračių ir pėsčiųjų takas nuo Švenčionių gatvės iki Sporto gatvės</t>
  </si>
  <si>
    <t>VB-166586,92 Lt SB-166586,92 Lt.  Rekonstruoti šaligatviai, įrengti kelio bortai, rekonstruota apšvietimo sistema, sutvarkyta rekreacinė zona, įrengti informaciniai stendai ir įrengtos poilsio aikštelės,  apželdinta teritorija, rekonstruotas apšvietimas, įrengta automobilių stovėjimo aikštelė.</t>
  </si>
  <si>
    <t>VB-101250; SB-101250 Lt.</t>
  </si>
  <si>
    <t>VB-557479,1 Lt; SB-2875511,15 Lt</t>
  </si>
  <si>
    <t xml:space="preserve">VB-557479,1 Lt; SB-557479,15 Lt. Sutvarkyta rekreacinė zona, 2 vnt; </t>
  </si>
  <si>
    <t>SB-149036 Lt. Įrengtas dviračių ir pėsčiųjų takas, 1 vnt.</t>
  </si>
  <si>
    <t>VB-100438,9 5Lt; SB-100439 Lt.</t>
  </si>
  <si>
    <t>VB-100439 Lt; SB-100439 Lt.</t>
  </si>
  <si>
    <t>VB-4773276,92 Lt; SB-5736366,99 Lt</t>
  </si>
  <si>
    <t>1) Asafaltabetonio ir cemento dagą turintys valstybinės reikšmės keliai;           2) Patobulintą dangą  turintys vietinės reikšmės keliai</t>
  </si>
  <si>
    <t xml:space="preserve">Projektas įgyvendintas. Sutvarkytos vietos, kur buvo saugomi seni pesticidai, atkurta pažeista aplinka (išvežtos ir utilizuotos statybinės atliekos, užterštas gruntas, atvežtas ir paskleistas švarus gruntas, apželdinta teritorija, SB-20384,39Lt).  </t>
  </si>
  <si>
    <t>Sutvarkytos vietos, kur buvo saugomi seni pesticidai. SB-20384,39 Lt.</t>
  </si>
  <si>
    <t xml:space="preserve">VB-176165.42 Lt; PL-5380708,07; SB-20384,39 Lt.  Įrengtos 4 kompostavimo aikštelės. Sutvarkytos vietos, kur buvo saugomi seni pesticidai, atkurta pažeista aplinka. </t>
  </si>
  <si>
    <t>Zarasų mieste likviduoti 3 bešeimininkiai apleisti pastatai ir aplink buvusius pastatus sutvarkytos teritorijos. SB-4899,28 Lt.</t>
  </si>
  <si>
    <t>Likviduotas pavojingas pastatas, utilizuotos statybinės medžiagos, paruoštas augalinis dirvožemis ir suplaniruotas gruntas. SB-4546,9 Lt.</t>
  </si>
  <si>
    <t>SB-887741,95 Lt. Išvalyti ežerai, 3 vnt. (10,18 ha)</t>
  </si>
  <si>
    <t>VB-486184,65 Lt; SB-77980,21Lt; Likviduotas pėsticidų sandėlis, 1 vnt, likviduoti apleisti pastatai, 4 vnt., modernizuota aplinkos apsaugos laboratorija, 1 vnt.</t>
  </si>
  <si>
    <t>VB-486184,65 Lt; SB-965722,16 Lt</t>
  </si>
  <si>
    <t>SB-27713,55 Lt.</t>
  </si>
  <si>
    <t>SB-6321 Lt.</t>
  </si>
  <si>
    <t>SB-20432,79 Lt.</t>
  </si>
  <si>
    <t>SB-14066,69 Lt.</t>
  </si>
  <si>
    <t>VB-486184,65 Lt.</t>
  </si>
  <si>
    <t>SB-174815,09 Lt.</t>
  </si>
  <si>
    <t>SB-92059,51 Lt.. Iš 4,08 ha Dūkšto ežero ploto  iškasta 20907 m3 dumblo, bei sutvarkytas 1,0 ha  ežero pakrantės plotas.</t>
  </si>
  <si>
    <t>SB-109316,68 Lt.. Pašalinta dumblo (sapropelio) iš 2,2 ha ežero teritorijos, pakrantėse surinktos susikaupusios šiukšlės, iškirsti pakrantėse augantis krūmokšniai ir medžiai,  nušienauti pakrantėse vešiantis meldai.</t>
  </si>
  <si>
    <t>SB-166532,1 Lt.</t>
  </si>
  <si>
    <t>SB-145166,99 Lt.</t>
  </si>
  <si>
    <t>VB-676791,07 Lt; SB-992983,22 Lt; PL-5380708,07 Lt</t>
  </si>
  <si>
    <t>1)-2; 2)-0</t>
  </si>
  <si>
    <t>VB-17958.85; Kt-11987 Lt (VB)</t>
  </si>
  <si>
    <t>VB-311622.9 Lt</t>
  </si>
  <si>
    <t xml:space="preserve">VB-125119.05 Lt. Atnaujintos 9 darbo rinkoje paklausios studijų  programos VV, TA, BA, AE, T, IST, SD, SP, KT įdiegta probleminio mokymosi sistema.  </t>
  </si>
  <si>
    <t>1)-5</t>
  </si>
  <si>
    <t>VB-260220,84Lt</t>
  </si>
  <si>
    <t>Sukurta ir įdiegta personalo valdymo sistema, apmokyti 85 darbuotojai naudotis naujai sukurtais veiklos planavimo, valdymo ir finansų apskaitos valdymo modeliais. SB-179586 Lt.</t>
  </si>
  <si>
    <t>SB-127500 Lt. Sukurta nauja kokybės vadybos sistema konkrečiai orientuota Utenos rajono savivaldybės teikiamų paslaugų kokybės gerinimui.</t>
  </si>
  <si>
    <t>Zarasų rajono savivaldybės administracijos valstybės tarnautojai ir darbuotojai dirbantys pagal darbo sutartį padidino administracinius gebėjimus. SB-14047 Lt.</t>
  </si>
  <si>
    <t>SB-217691,89 Lt</t>
  </si>
  <si>
    <t>1)-8;</t>
  </si>
  <si>
    <t>Įdiegta vieninga finansų apskaitos ir valdymo sistema; sukurta  ir įdiegta strateginio planavimo ir programinio biudžeto bei priežiūros sistema; sukurta, patobulinta ir įdiegta vieninga dokumentų apskaitos su integruotu projektų valdymo moduliu, sistema. SB-228735,22 Lt.</t>
  </si>
  <si>
    <t>SB-228735,22 Lt. Įdiegta vieninga finansų apskaitos ir valdymo sistema.</t>
  </si>
  <si>
    <t>SB-228735,22 Lt. Įdiegta vieninga finansų apskaitos ir valdymo sistema, 1 vnt.</t>
  </si>
  <si>
    <t>VB-1256807,48 Lt; SB-753513,11 Lt; Kt (VB)-436726,13 Lt</t>
  </si>
  <si>
    <t>VB-119081,5 Lt ; Kt (VB)-29771 Lt.</t>
  </si>
  <si>
    <t>VB-76241,5 Lt; Kt (VB)-19061 Lt . Įdiegta vidinė studijų kokybės vadybos sistema, 1 vnt.</t>
  </si>
  <si>
    <t xml:space="preserve">Įdiegta vidinė studijų kokybės vadybos sistema, paremta EKVF (EFQM) tobulumo modeliu ir ISO 9001 kokybės vadybos standartu bei Studijų kokybės ir vertinimo centro parengtomis „Aukštojo mokslo kokybės užtikrinimo nuostatomis“. VB-76241,5 Lt); Kt (VB)-19061 Lt </t>
  </si>
  <si>
    <t xml:space="preserve">Parengtas Vidinių profesinio mokymo kokybės sistemos gairių/reikalavimų sąvadas, 1 vnt.  VB-42840 Lt; Kt (VB)-10710 Lt </t>
  </si>
  <si>
    <t xml:space="preserve">Projektas įgyvendintas. Parengtas Vidinių profesinio mokymo kokybės (VPMK) sistemos gairių/reikalavimų sąvadas.  VB-42840 Lt; Kt (VB)-10710 Lt. </t>
  </si>
  <si>
    <t xml:space="preserve">VB-834665,14 Lt; Kt (VB)-396245,13 Lt </t>
  </si>
  <si>
    <t xml:space="preserve">VB-834665,14 Lt; Kt (VB)-396245,13. </t>
  </si>
  <si>
    <t xml:space="preserve">VB-76241.5 Lt;Kt (VB)-19061 Lt </t>
  </si>
  <si>
    <t>VB-20439.55;  Kt (VB)-14531 Lt )</t>
  </si>
  <si>
    <t xml:space="preserve">Projektas įgyvendintas. Atnaujintos Dantų technologijos ir Odontologinės priežiūros studijų programos, pritaikant jas dėstyti užsieniečiams anglų kalba (VB-84844,26; Kt (VB)-56562,84 Lt </t>
  </si>
  <si>
    <t xml:space="preserve">Projektas įgyvendintas. Atnaujintos Aplinkos apsaugos inžinerijos, Maisto produktų technologijos  ir Informacinių sistemų technologijos studijų programos, pritaikant jas dėstyti užsienio kalba (VB-82478,24 Lt; Kt (VB)-54985,49 Lt </t>
  </si>
  <si>
    <t xml:space="preserve">VB-67417,61; Kt (VB)-44945,08 Lt </t>
  </si>
  <si>
    <t>VB-48543,18; Kt (VB)-194172,72 Lt.</t>
  </si>
  <si>
    <t xml:space="preserve">VB-42840 Lt; SB- 307086 Lt; Kt (VB)-10710 Lt </t>
  </si>
  <si>
    <t xml:space="preserve">VB-42840 Lt; Kt (VB)-10710 Lt </t>
  </si>
  <si>
    <t>VB-164656,03 Lt; SB-28614Lt</t>
  </si>
  <si>
    <t>VB-50201,23 Lt.</t>
  </si>
  <si>
    <t>VB-114454.8 Lt; SB-28614 Lt</t>
  </si>
  <si>
    <t>SB-1372294,3 Lt</t>
  </si>
  <si>
    <t>SB-666638,64 Lt</t>
  </si>
  <si>
    <t>Pastatytas naujas pastatas, nupirkta neįgaliųjų mokymams skirta įranga ir baldai, įdiegtos naujos mokymo programos, sukurtos 7 naujos darbo vietos. Planuojama, kad per metus profesinės reabilitacijos paslaugos bus suteiktos 40 - 70 neįgaliųjų. VB-937009.05 Lt.</t>
  </si>
  <si>
    <t>VB-2931463.43Lt; SB-937009.05 Lt</t>
  </si>
  <si>
    <t>3.2.</t>
  </si>
  <si>
    <t>VB-3096119.46 Lt; SB-3004555.99 Lt</t>
  </si>
  <si>
    <t>Rekonstruotas pastatas adresu Šaltupio g. 11, Anykščiai (bendras patalpų plotas – apie 209 m2), rekonstruotos patalpos pritaikytos nestacionarioms socialinėms paslaugoms teikti. SB-214516 Lt.</t>
  </si>
  <si>
    <t>Suteiktos vaikų (iki 10 metų) priežiūros paslaugos. Lopšeliuose - darželiuose suformuotos papildomos vakarinės ir savaitgalinės grupės, paskirti auklėtojai, organizuotas vaikų maitinimas ir atlikti užsiėmimai, lavinantys vaikų fizinę būklę ir intelektą. VB-277499.9 Lt.</t>
  </si>
  <si>
    <t>VB-274877.85 Lt</t>
  </si>
  <si>
    <t>1)-2;</t>
  </si>
  <si>
    <t>VB-277499.9 Lt. Sukurta socialinių paslaugų, 1 vnt.</t>
  </si>
  <si>
    <t>VB-5552377.75Lt; SB-214516 Lt. Rekonstruotos patalpos pritaikytos nestacionarioms socialinėms paslaugoms, 1 vnt. Sukurta socialinių paslaugų, 1 vnt.</t>
  </si>
  <si>
    <t xml:space="preserve">VB-274877.85 Lt; SB-214516 Lt. Rekonstruotos patalpos pritaikytos nestacionarioms socialinėms paslaugoms, 1 vnt. </t>
  </si>
  <si>
    <t>SB-67502.98 Lt</t>
  </si>
  <si>
    <t>VB-552377.75  Lt; SB-282018.98 Lt</t>
  </si>
  <si>
    <t xml:space="preserve"> VB-113928 Lt.</t>
  </si>
  <si>
    <t>VB-13003 Lt; SB-48513.29 Lt</t>
  </si>
  <si>
    <t>VB-237277,2 Lt; SB-237277,2 Lt</t>
  </si>
  <si>
    <t>VB-237277,2 Lt; SB-237277,2 Lt. Rekonstruotas ir bendruomenės poreikiams pritaikytas Švč. Trejybės bažnyčios ir Bernardinų vienuolyno nenaudojamas mokyklos pastatas, sutvarkytas miesto parkas, sutvarkyta miesto skvero aikštė.</t>
  </si>
  <si>
    <t>VB-250280.2 Lt; SB-285790.49Lt</t>
  </si>
  <si>
    <t>VB-13003 Lt; SB-13003 Lt. Planuojama organizuoti 15 gimnazijos moksleivių jaunimo vasaros stovyklas. Jaunimo įtraukimas į techninės dokumentacijos parengimą gamtos saugomose teritorijose</t>
  </si>
  <si>
    <t>SB-393000 Lt</t>
  </si>
  <si>
    <t>VB-364208.2 Lt; SB-678790.49 Lt</t>
  </si>
  <si>
    <t>VB-937009,05 Lt; SB-475956.22 Lt</t>
  </si>
  <si>
    <t>SB-105881 Lt</t>
  </si>
  <si>
    <t>SB-165033,87 Lt</t>
  </si>
  <si>
    <t>SB-44117,65 Lt</t>
  </si>
  <si>
    <t>VB-937009,05 Lt</t>
  </si>
  <si>
    <t>SB-400411 Lt</t>
  </si>
  <si>
    <t>SB-185895 Lt</t>
  </si>
  <si>
    <t>SB-214516 Lt</t>
  </si>
  <si>
    <t>Įkurtas Dienos centras, apimantis tris padalinius:  Psichosocialinės pagalbos centrą, Šeimos paramos centrą ir Vaikų dienos centrą. Rekonstruotas pastatas, esantis adresu Lauko g. 19A, Utenoje, įsigyta kompiuterinė technika, baldai, įranga, transporto priemonė (pritaikytą neįgaliųjų poreikiams). SB-165033.87 Lt.</t>
  </si>
  <si>
    <t>VB-611382.78 Lt.; SB-909125.1 Lt</t>
  </si>
  <si>
    <t>VB-2256114.6 Lt</t>
  </si>
  <si>
    <t>Atliktas kapitalinis  Šv. Klaros palaikomojo gydymo ir slaugos ligoninės remontas, atliktas ligoninės fasado remontas ir įsigyta reikalinga medicininė įranga. VB-118200 Lt.</t>
  </si>
  <si>
    <t>Rekonstruotas pastato, esančio Utenio a. 7, Utenoje, I aukštas ( Bendras plotas - 167,00 kv. m. , pastato vidaus remontas), įrengta mokymų salė, įsigyti kompiuteriai, programinė įranga, biuro baldai, įsigytas automobilis ir organizacinė technika. VB-101470.59 Lt.</t>
  </si>
  <si>
    <t>VB-281551,95 Lt</t>
  </si>
  <si>
    <t>VB-281551.95 Lt</t>
  </si>
  <si>
    <t>VB-881682.45 Lt</t>
  </si>
  <si>
    <t>VB-534928,4 5Lt</t>
  </si>
  <si>
    <t>VB-8085 0Lt</t>
  </si>
  <si>
    <t>Kt-523481.6 ( PSPC)</t>
  </si>
  <si>
    <t>Kt-202955.17</t>
  </si>
  <si>
    <t>VB-11911581.37 Lt</t>
  </si>
  <si>
    <t>Kt-726436.77 Lt</t>
  </si>
  <si>
    <t>Įdiegta finansų apskaitos valdymo sistema, pagal Viešojo sektoriaus apskaitos ir finansinės atskaitomybės standartus (toliau-VSAFAS). Įdiegti savivaldybės poreikius atitinkantys veiklos planavimo, valdymo bei finansų apskaitos valdymo IT įrankiai, personlo valdymo sistema. SB-179586 Lt.</t>
  </si>
  <si>
    <t>VB-447821.27 Lt; SB-350296.72 Lt. Papildomai įdiegtos valdymo ir finansų apskaitos sistemos, 2 vnt.</t>
  </si>
  <si>
    <t xml:space="preserve"> L. gerai</t>
  </si>
  <si>
    <t>VB-113513.27 Lt</t>
  </si>
  <si>
    <t>VB-25859.7 Lt</t>
  </si>
  <si>
    <t>VB-25859,7 Lt</t>
  </si>
  <si>
    <t>VB-282404.06 Lt</t>
  </si>
  <si>
    <t>VB-282404,0 6Lt</t>
  </si>
  <si>
    <t>VB-26039,4 Lt</t>
  </si>
  <si>
    <t>VB-26044,2 Lt</t>
  </si>
  <si>
    <t>VB-26044,32 Lt. Įdiengtos  4 interaktyvios viešosios paslaugos: tiesioginės vaizdo konferencijos paslauga; savivaldybės tarybos posėdžių tiesioginė garso transliacija ir vaizdo įrašų archyvas internete;  e-dalyvavimas (dalyvavimas rengiant įvairius sprendimus ir t.t.); klausimų-atsakymų elektroninė sistema.</t>
  </si>
  <si>
    <t>VB-26044,32 Lt. Įdiegtos elektronines demokratijos priemonės (tiesioginės vaizdo konferencijos paslauga; savivaldybės tarybos posėdžių tiesioginė garso transliacija ir vaizdo įrašų archyvas internete;  e-dalyvavimas (dalyvavimas rengiant įvairius sprendimus ir t.t.); klausimų-atsakymų sistema).</t>
  </si>
  <si>
    <t>VB-26044,24 Lt</t>
  </si>
  <si>
    <t>Įgyvendintas 1 projektas</t>
  </si>
  <si>
    <t>VB-447821.27 Lt; SB-350296.72 Lt</t>
  </si>
  <si>
    <t>Projektas įgyvendintas. Atnaujinti Utenio aikštės pastatų fasadai, stogų dangos, įrengtas likusių neapšviestų pastatų apšvietimas, įrengtas fontanas su apšvietimu, šalia Utenos rajono savivaldybės pastato įrengtas jaunavedžių skverelis, įrengti suoliukai, šiukšliadėžės, gėlynai (VB-74677,8 Lt; SB-74677,8 Lt).</t>
  </si>
  <si>
    <t>VB-1591566,22 Lt; SB-1591566,39 Lt</t>
  </si>
  <si>
    <t>VB-103274,87 Lt; SB-103275,03 Lt</t>
  </si>
  <si>
    <t>VB-938124,77 Lt; SB-938124,77 Lt</t>
  </si>
  <si>
    <t>VB-284554,93 Lt; SB-284554,94 Lt</t>
  </si>
  <si>
    <t>VB-190933,85 Lt; SB-190933,85 Lt</t>
  </si>
  <si>
    <t>VB-2894883,25 Lt; SB-4609708,23 Lt</t>
  </si>
  <si>
    <t>VB-2673002.76 Lt; SB-2673006.71Lt</t>
  </si>
  <si>
    <t>VB-595502.77 Lt: SB-595502.77 Lt</t>
  </si>
  <si>
    <t>Projektas įgyvendintas. Rekonstruota Visagino miesto Sedulinos alėjos danga, įrengtas apšvietimas ir įrengtos poilsio zonos, VB-308753,17 Lt; SB-308753,17 Lt.</t>
  </si>
  <si>
    <t>VB-286749,6 Lt; SB-286749,6 Lt</t>
  </si>
  <si>
    <t>VB-1491914.58 Lt; SB-1491914.6 Lt</t>
  </si>
  <si>
    <t>VB-490226,51 Lt; SB-490226,52 Lt. Kompleksiškai sutvarkytos Visagino gyvenamųjų rajonų viešosios erdvės (praplatintos gatves ir sankryžos, įrengtos automobilių stovėjimo aikštelės, atnaujintos vaikų žaidimo aikštelės, įrengti  suoliukai, sutvarkyti gėlynai ir poilsio vietos).</t>
  </si>
  <si>
    <t>VB-1001688,07 Lt; SB-1001688,08 Lt</t>
  </si>
  <si>
    <t>VB-585585.41 Lt; SB-585589.34 Lt</t>
  </si>
  <si>
    <t>VB-386515,23 Lt; SB-386515,24 Lt</t>
  </si>
  <si>
    <t>VB-199070,18 Lt; SB-199074,1 Lt</t>
  </si>
  <si>
    <t>VB-321264,36 Lt; SB-321264,37 Lt</t>
  </si>
  <si>
    <t>VB-351206,57 Lt; SB-351207,43 Lt</t>
  </si>
  <si>
    <t>VB-805550,07 Lt; SB-805550,06 Lt</t>
  </si>
  <si>
    <t>VB-1147500 Lt; SB-2862324,11 Lt</t>
  </si>
  <si>
    <t>VB-695040.75 Lt; SB-1733853,8 Lt</t>
  </si>
  <si>
    <t>VB-452459.25 Lt; SB-1128470,31 Lt</t>
  </si>
  <si>
    <t>VB-269362,25 Lt; SB-269362,26 Lt</t>
  </si>
  <si>
    <t>VB-4486449,47 Lt; SB-6201274,62 Lt</t>
  </si>
  <si>
    <t>VB-719925 Lt; SB-719925 Lt</t>
  </si>
  <si>
    <t>VB-340905 Lt; SB-340905 Lt</t>
  </si>
  <si>
    <t>VB-1060830 Lt; SB-1060830 Lt</t>
  </si>
  <si>
    <t>Atliktas patalpų, esančių Ignalinoje Ligoninės g. 13, remontas pritaikant patalpas biuro veiklai, įsigyti biuro veiklai reikalingi baldai ir įranga. VB-101470.59 Lt.</t>
  </si>
  <si>
    <t>VB-13244770,36 Lt; PL-828342.6 Lt</t>
  </si>
  <si>
    <t>VB-169954,59 Lt</t>
  </si>
  <si>
    <t>VB17049276,79 Lt; SB-1785492.32 t; Kt-828342.6 Lt</t>
  </si>
  <si>
    <t>1)74,1;2) 74,8</t>
  </si>
  <si>
    <t>2)-11.74</t>
  </si>
  <si>
    <t>1)-14,26%; 2)-55,8%</t>
  </si>
  <si>
    <t xml:space="preserve">Vietinių ir užsienio turistų skaičius apgyvendinimo įstaigose (viešbučiai) 1000 gyventojų </t>
  </si>
  <si>
    <t>2795 (šalies vidurkis)</t>
  </si>
  <si>
    <t>I10</t>
  </si>
  <si>
    <t>904,2 (Lietuvos vidurkis)</t>
  </si>
  <si>
    <t>1)-53,9; 2)-53,7</t>
  </si>
  <si>
    <t>1) -  52,2 (siekiamas rodiklis 2020 m.); 2) - 65</t>
  </si>
  <si>
    <t>1000 gyventojų tenka vidaus ir tarptautinės migracijos neto</t>
  </si>
  <si>
    <t>5,64 (šalyje 2013 m.)</t>
  </si>
  <si>
    <r>
      <t>Anykščių mieste ir šalia esančiame N.Elmininkų kaime pajungta 238 abonentai arba 547 gyv. (padidėjo 4,4%) prie nuotekų tinklų  bei 264 abonentai arba 607 gyv. (4,9%) prie vandentiekio.VB-827085,2 Lt; PL- 645019,78 Lt; SB-</t>
    </r>
    <r>
      <rPr>
        <sz val="10"/>
        <rFont val="Times New Roman"/>
        <family val="1"/>
        <charset val="186"/>
      </rPr>
      <t>401797,24</t>
    </r>
    <r>
      <rPr>
        <sz val="10"/>
        <rFont val="Times New Roman"/>
        <family val="1"/>
      </rPr>
      <t xml:space="preserve"> Lt.</t>
    </r>
  </si>
  <si>
    <r>
      <t>Nuotekų valymo įrenginių rekonstrukcija Molėtų rajone (Naujasodyje, Giedraičiuose</t>
    </r>
    <r>
      <rPr>
        <b/>
        <i/>
        <sz val="10"/>
        <rFont val="Times New Roman"/>
        <family val="1"/>
      </rPr>
      <t>)</t>
    </r>
  </si>
  <si>
    <r>
      <t>S</t>
    </r>
    <r>
      <rPr>
        <b/>
        <sz val="10"/>
        <rFont val="Times New Roman"/>
        <family val="1"/>
        <charset val="186"/>
      </rPr>
      <t>B-2168996 Lt.</t>
    </r>
  </si>
  <si>
    <t>VB-134155.81. Rekonstruota kalvė.</t>
  </si>
  <si>
    <r>
      <t>   Dienos centras socialinės rizikos šeimoms ir jų vaikam</t>
    </r>
    <r>
      <rPr>
        <b/>
        <i/>
        <sz val="10"/>
        <rFont val="Times New Roman"/>
        <family val="1"/>
      </rPr>
      <t>s</t>
    </r>
  </si>
  <si>
    <t>Suremontuota  800 kv. m. patalpų, esančių adresu Malūno g. 2, Zarasai, sigyta reikiama įranga ir baldai. Įsteigta laikino apgyvendinimo įstaiga motinoms ir vaikams (40 vietų paslaugų gavėjams bei vieną naują darbo vietą socialiniam darbuotojui). SB-160923,7 Lt.</t>
  </si>
  <si>
    <t>Kt (VL)</t>
  </si>
</sst>
</file>

<file path=xl/styles.xml><?xml version="1.0" encoding="utf-8"?>
<styleSheet xmlns="http://schemas.openxmlformats.org/spreadsheetml/2006/main">
  <numFmts count="1">
    <numFmt numFmtId="164" formatCode="0.0"/>
  </numFmts>
  <fonts count="30">
    <fon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
      <b/>
      <i/>
      <sz val="10"/>
      <color theme="1"/>
      <name val="Times New Roman"/>
      <family val="1"/>
    </font>
    <font>
      <b/>
      <sz val="11"/>
      <color theme="1"/>
      <name val="Calibri"/>
      <family val="2"/>
      <scheme val="minor"/>
    </font>
    <font>
      <b/>
      <sz val="12"/>
      <color theme="1"/>
      <name val="Times New Roman"/>
      <family val="1"/>
    </font>
    <font>
      <i/>
      <sz val="10"/>
      <color theme="1"/>
      <name val="Times New Roman"/>
      <family val="1"/>
    </font>
    <font>
      <sz val="12"/>
      <color theme="1"/>
      <name val="Times New Roman"/>
      <family val="1"/>
    </font>
    <font>
      <sz val="10"/>
      <color theme="4"/>
      <name val="Times New Roman"/>
      <family val="1"/>
    </font>
    <font>
      <sz val="11"/>
      <color theme="4"/>
      <name val="Calibri"/>
      <family val="2"/>
      <scheme val="minor"/>
    </font>
    <font>
      <sz val="10"/>
      <color theme="1"/>
      <name val="Times New Roman"/>
      <family val="1"/>
      <charset val="186"/>
    </font>
    <font>
      <sz val="11"/>
      <color rgb="FFFF0000"/>
      <name val="Calibri"/>
      <family val="2"/>
      <scheme val="minor"/>
    </font>
    <font>
      <b/>
      <sz val="10"/>
      <color theme="1"/>
      <name val="Times New Roman"/>
      <family val="1"/>
      <charset val="186"/>
    </font>
    <font>
      <b/>
      <sz val="11"/>
      <color theme="1"/>
      <name val="Calibri"/>
      <family val="2"/>
      <charset val="186"/>
      <scheme val="minor"/>
    </font>
    <font>
      <b/>
      <sz val="10"/>
      <name val="Times New Roman"/>
      <family val="1"/>
    </font>
    <font>
      <sz val="11"/>
      <name val="Calibri"/>
      <family val="2"/>
      <scheme val="minor"/>
    </font>
    <font>
      <b/>
      <sz val="10"/>
      <name val="Times New Roman"/>
      <family val="1"/>
      <charset val="186"/>
    </font>
    <font>
      <b/>
      <i/>
      <sz val="10"/>
      <name val="Times New Roman"/>
      <family val="1"/>
      <charset val="186"/>
    </font>
    <font>
      <b/>
      <sz val="11"/>
      <name val="Calibri"/>
      <family val="2"/>
      <charset val="186"/>
      <scheme val="minor"/>
    </font>
    <font>
      <b/>
      <i/>
      <sz val="10"/>
      <name val="Times New Roman"/>
      <family val="1"/>
    </font>
    <font>
      <sz val="10"/>
      <name val="Times New Roman"/>
      <family val="1"/>
    </font>
    <font>
      <sz val="10"/>
      <name val="Times New Roman"/>
      <family val="1"/>
      <charset val="186"/>
    </font>
    <font>
      <b/>
      <sz val="11"/>
      <name val="Calibri"/>
      <family val="2"/>
      <scheme val="minor"/>
    </font>
    <font>
      <sz val="11"/>
      <name val="Times New Roman"/>
      <family val="1"/>
    </font>
    <font>
      <i/>
      <sz val="10"/>
      <name val="Times New Roman"/>
      <family val="1"/>
    </font>
    <font>
      <sz val="10"/>
      <name val="Calibri"/>
      <family val="2"/>
      <scheme val="minor"/>
    </font>
    <font>
      <i/>
      <sz val="10"/>
      <name val="Times New Roman"/>
      <family val="1"/>
      <charset val="186"/>
    </font>
    <font>
      <b/>
      <sz val="12"/>
      <name val="Times New Roman"/>
      <family val="1"/>
    </font>
    <font>
      <i/>
      <sz val="10"/>
      <color theme="1"/>
      <name val="Times New Roman"/>
      <family val="1"/>
      <charset val="186"/>
    </font>
  </fonts>
  <fills count="9">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853">
    <xf numFmtId="0" fontId="0" fillId="0" borderId="0" xfId="0"/>
    <xf numFmtId="0" fontId="1" fillId="0" borderId="1" xfId="0" applyFont="1" applyBorder="1" applyAlignment="1">
      <alignment horizontal="center" vertical="top" wrapText="1"/>
    </xf>
    <xf numFmtId="0" fontId="3" fillId="0" borderId="4" xfId="0" applyFont="1" applyBorder="1" applyAlignment="1">
      <alignment horizontal="center"/>
    </xf>
    <xf numFmtId="0" fontId="1" fillId="0" borderId="4" xfId="0" applyFont="1" applyBorder="1" applyAlignment="1">
      <alignment horizontal="left" wrapText="1"/>
    </xf>
    <xf numFmtId="0" fontId="1" fillId="0" borderId="4" xfId="0" applyFont="1" applyBorder="1" applyAlignment="1">
      <alignment horizontal="justify" vertical="top" wrapText="1"/>
    </xf>
    <xf numFmtId="0" fontId="1" fillId="0" borderId="4" xfId="0" applyFont="1" applyBorder="1" applyAlignment="1">
      <alignment vertical="top" wrapText="1"/>
    </xf>
    <xf numFmtId="0" fontId="1" fillId="0" borderId="4" xfId="0" applyFont="1" applyBorder="1" applyAlignment="1">
      <alignment horizontal="center" vertical="top" wrapText="1"/>
    </xf>
    <xf numFmtId="0" fontId="0" fillId="0" borderId="4" xfId="0" applyBorder="1"/>
    <xf numFmtId="0" fontId="1" fillId="0" borderId="0" xfId="0" applyFont="1" applyAlignment="1">
      <alignment horizontal="center"/>
    </xf>
    <xf numFmtId="0" fontId="1" fillId="0" borderId="1" xfId="0" applyFont="1" applyBorder="1" applyAlignment="1">
      <alignment horizontal="justify" vertical="top" wrapText="1"/>
    </xf>
    <xf numFmtId="0" fontId="3" fillId="0" borderId="4" xfId="0" applyFont="1" applyBorder="1" applyAlignment="1">
      <alignment horizontal="center"/>
    </xf>
    <xf numFmtId="0" fontId="1" fillId="0" borderId="4" xfId="0" applyFont="1" applyBorder="1" applyAlignment="1">
      <alignment horizontal="justify" vertical="top" wrapText="1"/>
    </xf>
    <xf numFmtId="0" fontId="1" fillId="0" borderId="4" xfId="0" applyFont="1" applyBorder="1" applyAlignment="1">
      <alignment vertical="top" wrapText="1"/>
    </xf>
    <xf numFmtId="0" fontId="1" fillId="0" borderId="4" xfId="0" applyFont="1" applyBorder="1" applyAlignment="1">
      <alignment horizontal="center" vertical="top" wrapText="1"/>
    </xf>
    <xf numFmtId="0" fontId="0" fillId="0" borderId="4" xfId="0" applyBorder="1"/>
    <xf numFmtId="0" fontId="0" fillId="0" borderId="1" xfId="0" applyBorder="1"/>
    <xf numFmtId="0" fontId="1" fillId="0" borderId="1" xfId="0" applyFont="1" applyBorder="1" applyAlignment="1">
      <alignment vertical="top" wrapText="1"/>
    </xf>
    <xf numFmtId="0" fontId="3" fillId="0" borderId="1" xfId="0" applyFont="1" applyBorder="1" applyAlignment="1">
      <alignment horizontal="center"/>
    </xf>
    <xf numFmtId="0" fontId="1" fillId="0" borderId="1" xfId="0" applyFont="1" applyBorder="1" applyAlignment="1">
      <alignment horizontal="left"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8" fillId="0" borderId="0" xfId="0" applyFont="1"/>
    <xf numFmtId="0" fontId="10" fillId="0" borderId="0" xfId="0" applyFont="1"/>
    <xf numFmtId="0" fontId="1" fillId="0" borderId="1" xfId="0" applyFont="1" applyBorder="1" applyAlignment="1">
      <alignment horizontal="center" vertical="top" wrapText="1"/>
    </xf>
    <xf numFmtId="0" fontId="12" fillId="0" borderId="0" xfId="0" applyFont="1"/>
    <xf numFmtId="0" fontId="0" fillId="0" borderId="0" xfId="0" applyBorder="1"/>
    <xf numFmtId="0" fontId="0" fillId="0" borderId="1" xfId="0" applyBorder="1"/>
    <xf numFmtId="0" fontId="1" fillId="3" borderId="1" xfId="0" applyFont="1" applyFill="1" applyBorder="1" applyAlignment="1">
      <alignment horizontal="center"/>
    </xf>
    <xf numFmtId="0" fontId="1"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xf>
    <xf numFmtId="0" fontId="13"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5" fillId="3" borderId="16" xfId="0" applyFont="1" applyFill="1" applyBorder="1"/>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xf numFmtId="0" fontId="0" fillId="3" borderId="20" xfId="0" applyFill="1" applyBorder="1"/>
    <xf numFmtId="0" fontId="0" fillId="3" borderId="21" xfId="0" applyFill="1" applyBorder="1"/>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20" xfId="0" applyFont="1" applyFill="1" applyBorder="1"/>
    <xf numFmtId="0" fontId="5" fillId="3" borderId="21" xfId="0" applyFont="1" applyFill="1" applyBorder="1"/>
    <xf numFmtId="2" fontId="0" fillId="3" borderId="20" xfId="0" applyNumberFormat="1" applyFill="1" applyBorder="1"/>
    <xf numFmtId="0" fontId="1" fillId="3" borderId="1" xfId="0" applyFont="1" applyFill="1" applyBorder="1"/>
    <xf numFmtId="0" fontId="15" fillId="3" borderId="1" xfId="0" applyFont="1" applyFill="1" applyBorder="1" applyAlignment="1">
      <alignment horizontal="center" vertical="top" wrapText="1"/>
    </xf>
    <xf numFmtId="0" fontId="15" fillId="3" borderId="1" xfId="0" applyFont="1" applyFill="1" applyBorder="1" applyAlignment="1">
      <alignment vertical="top" wrapText="1"/>
    </xf>
    <xf numFmtId="0" fontId="15" fillId="3" borderId="1" xfId="0" applyFont="1" applyFill="1" applyBorder="1"/>
    <xf numFmtId="0" fontId="0" fillId="3" borderId="16" xfId="0" applyFill="1" applyBorder="1" applyAlignment="1">
      <alignment horizontal="center"/>
    </xf>
    <xf numFmtId="2" fontId="0" fillId="0" borderId="0" xfId="0" applyNumberFormat="1"/>
    <xf numFmtId="0" fontId="16" fillId="0" borderId="0" xfId="0" applyFont="1"/>
    <xf numFmtId="0" fontId="14" fillId="3" borderId="22" xfId="0" applyFont="1" applyFill="1" applyBorder="1"/>
    <xf numFmtId="0" fontId="0" fillId="3" borderId="15" xfId="0" applyFill="1" applyBorder="1"/>
    <xf numFmtId="0" fontId="2" fillId="3" borderId="1" xfId="0" applyFont="1" applyFill="1" applyBorder="1" applyAlignment="1">
      <alignment horizontal="center"/>
    </xf>
    <xf numFmtId="0" fontId="0" fillId="0" borderId="9" xfId="0" applyBorder="1"/>
    <xf numFmtId="0" fontId="5" fillId="3" borderId="1" xfId="0" applyFont="1" applyFill="1" applyBorder="1" applyAlignment="1">
      <alignment horizontal="center"/>
    </xf>
    <xf numFmtId="0" fontId="13" fillId="3" borderId="1" xfId="0" applyFont="1" applyFill="1" applyBorder="1" applyAlignment="1">
      <alignment horizontal="center"/>
    </xf>
    <xf numFmtId="0" fontId="2" fillId="4"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0" xfId="0" applyFont="1" applyFill="1" applyAlignment="1">
      <alignment horizontal="center"/>
    </xf>
    <xf numFmtId="0" fontId="1" fillId="4" borderId="4" xfId="0" applyFont="1" applyFill="1" applyBorder="1" applyAlignment="1">
      <alignment horizontal="justify" vertical="top" wrapText="1"/>
    </xf>
    <xf numFmtId="0" fontId="1" fillId="4" borderId="4" xfId="0" applyFont="1" applyFill="1" applyBorder="1" applyAlignment="1">
      <alignment vertical="top" wrapText="1"/>
    </xf>
    <xf numFmtId="0" fontId="1" fillId="4" borderId="4" xfId="0" applyFont="1" applyFill="1" applyBorder="1" applyAlignment="1">
      <alignment horizontal="center" vertical="top" wrapText="1"/>
    </xf>
    <xf numFmtId="0" fontId="3" fillId="4" borderId="4" xfId="0" applyFont="1" applyFill="1" applyBorder="1" applyAlignment="1">
      <alignment horizontal="center"/>
    </xf>
    <xf numFmtId="0" fontId="1" fillId="4" borderId="4" xfId="0" applyFont="1" applyFill="1" applyBorder="1" applyAlignment="1">
      <alignment horizontal="left" wrapText="1"/>
    </xf>
    <xf numFmtId="0" fontId="2" fillId="4" borderId="4" xfId="0" applyFont="1" applyFill="1" applyBorder="1" applyAlignment="1">
      <alignment horizontal="center" vertical="top" wrapText="1"/>
    </xf>
    <xf numFmtId="0" fontId="2" fillId="4" borderId="12" xfId="0" applyFont="1" applyFill="1" applyBorder="1" applyAlignment="1">
      <alignment horizontal="center" vertical="top" wrapText="1"/>
    </xf>
    <xf numFmtId="0" fontId="1" fillId="4" borderId="12"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0" xfId="0" applyFont="1" applyFill="1" applyAlignment="1">
      <alignment horizontal="center"/>
    </xf>
    <xf numFmtId="0" fontId="2" fillId="4" borderId="0" xfId="0" applyFont="1" applyFill="1" applyAlignment="1">
      <alignment horizontal="center"/>
    </xf>
    <xf numFmtId="0" fontId="5" fillId="4" borderId="0" xfId="0" applyFont="1" applyFill="1" applyAlignment="1">
      <alignment horizontal="center"/>
    </xf>
    <xf numFmtId="0" fontId="5" fillId="4" borderId="4" xfId="0" applyFont="1" applyFill="1" applyBorder="1"/>
    <xf numFmtId="0" fontId="5" fillId="4" borderId="16" xfId="0" applyFont="1" applyFill="1" applyBorder="1"/>
    <xf numFmtId="0" fontId="5" fillId="4" borderId="17" xfId="0" applyFont="1" applyFill="1" applyBorder="1" applyAlignment="1">
      <alignment horizontal="center"/>
    </xf>
    <xf numFmtId="0" fontId="5" fillId="4" borderId="18" xfId="0" applyFont="1" applyFill="1" applyBorder="1" applyAlignment="1">
      <alignment horizontal="center"/>
    </xf>
    <xf numFmtId="0" fontId="0" fillId="4" borderId="19" xfId="0" applyFill="1" applyBorder="1"/>
    <xf numFmtId="0" fontId="5" fillId="4" borderId="20" xfId="0" applyFont="1" applyFill="1" applyBorder="1"/>
    <xf numFmtId="0" fontId="5" fillId="4" borderId="21" xfId="0" applyFont="1" applyFill="1" applyBorder="1"/>
    <xf numFmtId="0" fontId="16" fillId="0" borderId="1" xfId="0" applyFont="1" applyBorder="1"/>
    <xf numFmtId="0" fontId="15" fillId="4" borderId="12"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3" fillId="4" borderId="4" xfId="0" applyFont="1" applyFill="1" applyBorder="1" applyAlignment="1">
      <alignment horizontal="center" vertical="top" wrapText="1"/>
    </xf>
    <xf numFmtId="0" fontId="17" fillId="4" borderId="1" xfId="0" applyFont="1" applyFill="1" applyBorder="1" applyAlignment="1">
      <alignment horizontal="center" vertical="top" wrapText="1"/>
    </xf>
    <xf numFmtId="0" fontId="14" fillId="4" borderId="20" xfId="0" applyFont="1" applyFill="1" applyBorder="1"/>
    <xf numFmtId="0" fontId="2" fillId="4" borderId="1" xfId="0" applyFont="1" applyFill="1" applyBorder="1" applyAlignment="1">
      <alignment horizontal="center"/>
    </xf>
    <xf numFmtId="2" fontId="5" fillId="4" borderId="20" xfId="0" applyNumberFormat="1" applyFont="1" applyFill="1" applyBorder="1"/>
    <xf numFmtId="0" fontId="0" fillId="4" borderId="0" xfId="0" applyFill="1"/>
    <xf numFmtId="0" fontId="19" fillId="4" borderId="20" xfId="0" applyFont="1" applyFill="1" applyBorder="1"/>
    <xf numFmtId="2" fontId="5" fillId="4" borderId="21" xfId="0" applyNumberFormat="1" applyFont="1" applyFill="1" applyBorder="1"/>
    <xf numFmtId="164" fontId="5" fillId="4" borderId="20" xfId="0" applyNumberFormat="1" applyFont="1" applyFill="1" applyBorder="1"/>
    <xf numFmtId="0" fontId="15" fillId="4" borderId="1" xfId="0" applyFont="1" applyFill="1" applyBorder="1" applyAlignment="1">
      <alignment horizontal="center" vertical="top" wrapText="1"/>
    </xf>
    <xf numFmtId="2" fontId="15" fillId="4"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2" fontId="15" fillId="3" borderId="1" xfId="0" applyNumberFormat="1" applyFont="1" applyFill="1" applyBorder="1" applyAlignment="1">
      <alignment horizontal="center" vertical="top" wrapText="1"/>
    </xf>
    <xf numFmtId="0" fontId="23" fillId="3" borderId="1" xfId="0" applyFont="1" applyFill="1" applyBorder="1"/>
    <xf numFmtId="0" fontId="14" fillId="6" borderId="24" xfId="0" applyFont="1" applyFill="1" applyBorder="1"/>
    <xf numFmtId="0" fontId="0" fillId="6" borderId="16"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0" fillId="6" borderId="14" xfId="0" applyFill="1" applyBorder="1"/>
    <xf numFmtId="0" fontId="0" fillId="6" borderId="19" xfId="0" applyFill="1" applyBorder="1"/>
    <xf numFmtId="0" fontId="0" fillId="6" borderId="20" xfId="0" applyFill="1" applyBorder="1"/>
    <xf numFmtId="2" fontId="0" fillId="6" borderId="20" xfId="0" applyNumberFormat="1" applyFill="1" applyBorder="1"/>
    <xf numFmtId="0" fontId="0" fillId="6" borderId="21" xfId="0" applyFill="1" applyBorder="1"/>
    <xf numFmtId="0" fontId="2" fillId="6"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6" borderId="0" xfId="0" applyFont="1" applyFill="1" applyAlignment="1">
      <alignment horizontal="center"/>
    </xf>
    <xf numFmtId="0" fontId="2" fillId="6" borderId="4" xfId="0" applyFont="1" applyFill="1" applyBorder="1" applyAlignment="1">
      <alignment horizontal="center" vertical="top" wrapText="1"/>
    </xf>
    <xf numFmtId="0" fontId="1" fillId="6" borderId="12" xfId="0" applyFont="1" applyFill="1" applyBorder="1" applyAlignment="1">
      <alignment horizontal="center" vertical="top" wrapText="1"/>
    </xf>
    <xf numFmtId="0" fontId="1" fillId="6" borderId="4" xfId="0" applyFont="1" applyFill="1" applyBorder="1" applyAlignment="1">
      <alignment horizontal="center" vertical="top" wrapText="1"/>
    </xf>
    <xf numFmtId="0" fontId="13" fillId="6" borderId="1" xfId="0" applyFont="1" applyFill="1" applyBorder="1" applyAlignment="1">
      <alignment horizontal="center"/>
    </xf>
    <xf numFmtId="0" fontId="13" fillId="6" borderId="1" xfId="0" applyFont="1" applyFill="1" applyBorder="1" applyAlignment="1">
      <alignment horizontal="center" vertical="top" wrapText="1"/>
    </xf>
    <xf numFmtId="0" fontId="13" fillId="6" borderId="0" xfId="0" applyFont="1" applyFill="1" applyAlignment="1">
      <alignment horizontal="center"/>
    </xf>
    <xf numFmtId="0" fontId="2" fillId="6" borderId="1" xfId="0" applyFont="1" applyFill="1" applyBorder="1" applyAlignment="1">
      <alignment horizontal="center" vertical="top" wrapText="1"/>
    </xf>
    <xf numFmtId="0" fontId="0" fillId="0" borderId="25" xfId="0" applyFill="1" applyBorder="1" applyAlignment="1">
      <alignment horizontal="center"/>
    </xf>
    <xf numFmtId="0" fontId="0" fillId="0" borderId="25" xfId="0" applyBorder="1"/>
    <xf numFmtId="0" fontId="2" fillId="6" borderId="12" xfId="0" applyFont="1" applyFill="1" applyBorder="1" applyAlignment="1">
      <alignment horizontal="center"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23" xfId="0" applyFont="1" applyFill="1" applyBorder="1" applyAlignment="1">
      <alignment horizontal="center" vertical="top" wrapText="1"/>
    </xf>
    <xf numFmtId="0" fontId="2" fillId="6" borderId="21" xfId="0" applyFont="1" applyFill="1" applyBorder="1" applyAlignment="1">
      <alignment horizontal="center" vertical="top" wrapText="1"/>
    </xf>
    <xf numFmtId="0" fontId="2" fillId="6" borderId="0" xfId="0" applyFont="1" applyFill="1" applyAlignment="1">
      <alignment horizontal="center"/>
    </xf>
    <xf numFmtId="0" fontId="2" fillId="6" borderId="1" xfId="0" applyFont="1" applyFill="1" applyBorder="1" applyAlignment="1">
      <alignment horizontal="center"/>
    </xf>
    <xf numFmtId="0" fontId="5" fillId="6" borderId="0" xfId="0" applyFont="1" applyFill="1" applyAlignment="1">
      <alignment horizontal="center"/>
    </xf>
    <xf numFmtId="0" fontId="1" fillId="6" borderId="4" xfId="0" applyFont="1" applyFill="1" applyBorder="1" applyAlignment="1">
      <alignment horizontal="justify" vertical="top" wrapText="1"/>
    </xf>
    <xf numFmtId="0" fontId="1" fillId="6" borderId="4" xfId="0" applyFont="1" applyFill="1" applyBorder="1" applyAlignment="1">
      <alignment vertical="top" wrapText="1"/>
    </xf>
    <xf numFmtId="0" fontId="3" fillId="6" borderId="4" xfId="0" applyFont="1" applyFill="1" applyBorder="1" applyAlignment="1">
      <alignment horizontal="center"/>
    </xf>
    <xf numFmtId="0" fontId="1" fillId="6" borderId="4" xfId="0" applyFont="1" applyFill="1" applyBorder="1" applyAlignment="1">
      <alignment horizontal="left" wrapText="1"/>
    </xf>
    <xf numFmtId="0" fontId="5" fillId="6" borderId="4" xfId="0" applyFont="1" applyFill="1" applyBorder="1"/>
    <xf numFmtId="0" fontId="5" fillId="0" borderId="4" xfId="0" applyFont="1" applyBorder="1"/>
    <xf numFmtId="0" fontId="2" fillId="6" borderId="2" xfId="0" applyFont="1" applyFill="1" applyBorder="1" applyAlignment="1">
      <alignment horizontal="center" vertical="top" wrapText="1"/>
    </xf>
    <xf numFmtId="0" fontId="2" fillId="6" borderId="4"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6" borderId="0" xfId="0" applyFont="1" applyFill="1"/>
    <xf numFmtId="0" fontId="14" fillId="6" borderId="20" xfId="0" applyFont="1" applyFill="1" applyBorder="1"/>
    <xf numFmtId="0" fontId="15" fillId="6" borderId="1" xfId="0" applyFont="1" applyFill="1" applyBorder="1" applyAlignment="1">
      <alignment horizontal="center" vertical="top" wrapText="1"/>
    </xf>
    <xf numFmtId="0" fontId="5" fillId="6" borderId="17" xfId="0" applyFont="1" applyFill="1" applyBorder="1" applyAlignment="1">
      <alignment horizontal="center"/>
    </xf>
    <xf numFmtId="0" fontId="5" fillId="6" borderId="18" xfId="0" applyFont="1" applyFill="1" applyBorder="1" applyAlignment="1">
      <alignment horizontal="center"/>
    </xf>
    <xf numFmtId="0" fontId="5" fillId="6" borderId="16" xfId="0" applyFont="1" applyFill="1" applyBorder="1"/>
    <xf numFmtId="0" fontId="0" fillId="6" borderId="26" xfId="0" applyFill="1" applyBorder="1" applyAlignment="1">
      <alignment horizontal="center"/>
    </xf>
    <xf numFmtId="0" fontId="1" fillId="0" borderId="4" xfId="0" applyFont="1" applyBorder="1" applyAlignment="1">
      <alignment horizontal="left" vertical="top" wrapText="1"/>
    </xf>
    <xf numFmtId="0" fontId="2"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2" fillId="7" borderId="2" xfId="0" applyFont="1" applyFill="1" applyBorder="1" applyAlignment="1">
      <alignment horizontal="center" vertical="top" wrapText="1"/>
    </xf>
    <xf numFmtId="0" fontId="1" fillId="7" borderId="0" xfId="0" applyFont="1" applyFill="1" applyAlignment="1">
      <alignment horizontal="center"/>
    </xf>
    <xf numFmtId="0" fontId="3" fillId="7" borderId="4" xfId="0" applyFont="1" applyFill="1" applyBorder="1" applyAlignment="1">
      <alignment horizontal="center"/>
    </xf>
    <xf numFmtId="0" fontId="1" fillId="7" borderId="4" xfId="0" applyFont="1" applyFill="1" applyBorder="1" applyAlignment="1">
      <alignment horizontal="left" wrapText="1"/>
    </xf>
    <xf numFmtId="0" fontId="2" fillId="7" borderId="4" xfId="0" applyFont="1" applyFill="1" applyBorder="1" applyAlignment="1">
      <alignment horizontal="center" vertical="top" wrapText="1"/>
    </xf>
    <xf numFmtId="0" fontId="2" fillId="7" borderId="12" xfId="0" applyFont="1" applyFill="1" applyBorder="1" applyAlignment="1">
      <alignment horizontal="center" vertical="top" wrapText="1"/>
    </xf>
    <xf numFmtId="0" fontId="1" fillId="7" borderId="12" xfId="0" applyFont="1" applyFill="1" applyBorder="1" applyAlignment="1">
      <alignment horizontal="center" vertical="top" wrapText="1"/>
    </xf>
    <xf numFmtId="0" fontId="1" fillId="7" borderId="4" xfId="0" applyFont="1" applyFill="1" applyBorder="1" applyAlignment="1">
      <alignment horizontal="justify" vertical="top" wrapText="1"/>
    </xf>
    <xf numFmtId="0" fontId="1" fillId="7" borderId="4" xfId="0" applyFont="1" applyFill="1" applyBorder="1" applyAlignment="1">
      <alignment vertical="top" wrapText="1"/>
    </xf>
    <xf numFmtId="0" fontId="1" fillId="7" borderId="4" xfId="0" applyFont="1" applyFill="1" applyBorder="1" applyAlignment="1">
      <alignment horizontal="center" vertical="top" wrapText="1"/>
    </xf>
    <xf numFmtId="0" fontId="13" fillId="7" borderId="1" xfId="0" applyFont="1" applyFill="1" applyBorder="1" applyAlignment="1">
      <alignment horizontal="center"/>
    </xf>
    <xf numFmtId="0" fontId="13" fillId="7" borderId="1" xfId="0" applyFont="1" applyFill="1" applyBorder="1" applyAlignment="1">
      <alignment horizontal="center" vertical="top" wrapText="1"/>
    </xf>
    <xf numFmtId="0" fontId="13" fillId="7" borderId="4" xfId="0" applyFont="1" applyFill="1" applyBorder="1" applyAlignment="1">
      <alignment horizontal="center" vertical="top" wrapText="1"/>
    </xf>
    <xf numFmtId="0" fontId="13" fillId="7" borderId="0" xfId="0" applyFont="1" applyFill="1" applyAlignment="1">
      <alignment horizontal="center"/>
    </xf>
    <xf numFmtId="0" fontId="13" fillId="7" borderId="2" xfId="0" applyFont="1" applyFill="1" applyBorder="1" applyAlignment="1">
      <alignment horizontal="center" vertical="top" wrapText="1"/>
    </xf>
    <xf numFmtId="0" fontId="14" fillId="7" borderId="24" xfId="0" applyFont="1" applyFill="1" applyBorder="1"/>
    <xf numFmtId="0" fontId="0" fillId="7" borderId="17" xfId="0" applyFill="1" applyBorder="1" applyAlignment="1">
      <alignment horizontal="center"/>
    </xf>
    <xf numFmtId="0" fontId="0" fillId="7" borderId="18" xfId="0" applyFill="1" applyBorder="1" applyAlignment="1">
      <alignment horizontal="center"/>
    </xf>
    <xf numFmtId="0" fontId="0" fillId="7" borderId="14" xfId="0" applyFill="1" applyBorder="1"/>
    <xf numFmtId="0" fontId="0" fillId="7" borderId="20" xfId="0" applyFill="1" applyBorder="1"/>
    <xf numFmtId="0" fontId="14" fillId="7" borderId="20" xfId="0" applyFont="1" applyFill="1" applyBorder="1"/>
    <xf numFmtId="0" fontId="2" fillId="7" borderId="23" xfId="0" applyFont="1" applyFill="1" applyBorder="1" applyAlignment="1">
      <alignment horizontal="center" vertical="top" wrapText="1"/>
    </xf>
    <xf numFmtId="0" fontId="2" fillId="7" borderId="21" xfId="0" applyFont="1" applyFill="1" applyBorder="1" applyAlignment="1">
      <alignment horizontal="center" vertical="top" wrapText="1"/>
    </xf>
    <xf numFmtId="0" fontId="0" fillId="7" borderId="4" xfId="0" applyFill="1" applyBorder="1"/>
    <xf numFmtId="0" fontId="2" fillId="7" borderId="4" xfId="0" applyFont="1" applyFill="1" applyBorder="1" applyAlignment="1">
      <alignment horizontal="left" vertical="top" wrapText="1"/>
    </xf>
    <xf numFmtId="0" fontId="5" fillId="0" borderId="0" xfId="0" applyFont="1" applyAlignment="1">
      <alignment vertical="top"/>
    </xf>
    <xf numFmtId="0" fontId="2" fillId="7" borderId="1" xfId="0" applyFont="1" applyFill="1" applyBorder="1" applyAlignment="1">
      <alignment horizontal="center"/>
    </xf>
    <xf numFmtId="0" fontId="13" fillId="7" borderId="12" xfId="0" applyFont="1" applyFill="1" applyBorder="1" applyAlignment="1">
      <alignment horizontal="center" vertical="top" wrapText="1"/>
    </xf>
    <xf numFmtId="0" fontId="15" fillId="7" borderId="1" xfId="0" applyFont="1" applyFill="1" applyBorder="1" applyAlignment="1">
      <alignment horizontal="center" vertical="top" wrapText="1"/>
    </xf>
    <xf numFmtId="0" fontId="2" fillId="7" borderId="0" xfId="0" applyFont="1" applyFill="1" applyAlignment="1">
      <alignment horizontal="center"/>
    </xf>
    <xf numFmtId="0" fontId="5" fillId="7" borderId="4" xfId="0" applyFont="1" applyFill="1" applyBorder="1"/>
    <xf numFmtId="0" fontId="14" fillId="5" borderId="0" xfId="0" applyFont="1" applyFill="1"/>
    <xf numFmtId="2" fontId="14" fillId="5" borderId="0" xfId="0" applyNumberFormat="1" applyFont="1" applyFill="1"/>
    <xf numFmtId="0" fontId="0" fillId="8" borderId="27" xfId="0" applyFill="1" applyBorder="1"/>
    <xf numFmtId="2" fontId="0" fillId="8" borderId="28" xfId="0" applyNumberFormat="1" applyFill="1" applyBorder="1"/>
    <xf numFmtId="0" fontId="21" fillId="0" borderId="1" xfId="0" applyFont="1" applyBorder="1" applyAlignment="1">
      <alignment horizontal="center" vertical="top" wrapText="1"/>
    </xf>
    <xf numFmtId="0" fontId="16" fillId="3" borderId="1" xfId="0" applyFont="1" applyFill="1" applyBorder="1"/>
    <xf numFmtId="0" fontId="2"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0" fontId="2" fillId="3" borderId="1" xfId="0" applyFont="1" applyFill="1" applyBorder="1" applyAlignment="1">
      <alignment horizontal="center"/>
    </xf>
    <xf numFmtId="0" fontId="21" fillId="2" borderId="1" xfId="0" applyFont="1" applyFill="1" applyBorder="1" applyAlignment="1">
      <alignment horizontal="center" vertical="top" wrapText="1"/>
    </xf>
    <xf numFmtId="0" fontId="21"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21"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horizontal="center"/>
    </xf>
    <xf numFmtId="0" fontId="21" fillId="3" borderId="1" xfId="0" applyFont="1" applyFill="1" applyBorder="1" applyAlignment="1">
      <alignment horizontal="center" vertical="top" wrapText="1"/>
    </xf>
    <xf numFmtId="0" fontId="15" fillId="3" borderId="1" xfId="0" applyFont="1" applyFill="1" applyBorder="1" applyAlignment="1">
      <alignment horizontal="center"/>
    </xf>
    <xf numFmtId="0" fontId="2"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2" fillId="3" borderId="1" xfId="0" applyFont="1" applyFill="1" applyBorder="1" applyAlignment="1">
      <alignment horizontal="center"/>
    </xf>
    <xf numFmtId="0" fontId="15" fillId="0" borderId="1" xfId="0" applyFont="1" applyBorder="1" applyAlignment="1">
      <alignment horizontal="center" vertical="top" wrapText="1"/>
    </xf>
    <xf numFmtId="0" fontId="21" fillId="0" borderId="1" xfId="0" applyFont="1" applyBorder="1" applyAlignment="1">
      <alignment horizontal="center"/>
    </xf>
    <xf numFmtId="0" fontId="21"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23" fillId="3" borderId="1" xfId="0" applyFont="1" applyFill="1" applyBorder="1"/>
    <xf numFmtId="0" fontId="21" fillId="3" borderId="1" xfId="0" applyFont="1" applyFill="1" applyBorder="1" applyAlignment="1">
      <alignment horizontal="center" vertical="top" wrapText="1"/>
    </xf>
    <xf numFmtId="0" fontId="17" fillId="3" borderId="1" xfId="0" applyFont="1" applyFill="1" applyBorder="1" applyAlignment="1">
      <alignment horizontal="center"/>
    </xf>
    <xf numFmtId="0" fontId="21"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15" fillId="3" borderId="1" xfId="0" applyFont="1" applyFill="1" applyBorder="1" applyAlignment="1">
      <alignment horizontal="center"/>
    </xf>
    <xf numFmtId="0" fontId="21"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23" fillId="3" borderId="1" xfId="0" applyFont="1" applyFill="1" applyBorder="1"/>
    <xf numFmtId="0" fontId="21"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15" fillId="3" borderId="1" xfId="0" applyFont="1" applyFill="1" applyBorder="1" applyAlignment="1">
      <alignment horizontal="center"/>
    </xf>
    <xf numFmtId="0" fontId="21"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23" fillId="3" borderId="1" xfId="0" applyFont="1" applyFill="1" applyBorder="1"/>
    <xf numFmtId="0" fontId="21"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15" fillId="3" borderId="1" xfId="0" applyFont="1" applyFill="1" applyBorder="1" applyAlignment="1">
      <alignment horizontal="center"/>
    </xf>
    <xf numFmtId="0" fontId="21"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23" fillId="3" borderId="1" xfId="0" applyFont="1" applyFill="1" applyBorder="1"/>
    <xf numFmtId="0" fontId="21"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15" fillId="3" borderId="1" xfId="0" applyFont="1" applyFill="1" applyBorder="1" applyAlignment="1">
      <alignment horizontal="center"/>
    </xf>
    <xf numFmtId="0" fontId="21" fillId="0" borderId="1" xfId="0" applyFont="1" applyBorder="1" applyAlignment="1">
      <alignment horizontal="center" vertical="top" wrapText="1"/>
    </xf>
    <xf numFmtId="0" fontId="15" fillId="3"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21" fillId="0" borderId="1" xfId="0" applyFont="1" applyBorder="1" applyAlignment="1">
      <alignment horizontal="center" vertical="top" wrapText="1"/>
    </xf>
    <xf numFmtId="0" fontId="21" fillId="4" borderId="1" xfId="0" applyFont="1" applyFill="1" applyBorder="1" applyAlignment="1">
      <alignment horizontal="center" vertical="top" wrapText="1"/>
    </xf>
    <xf numFmtId="0" fontId="21" fillId="4" borderId="1" xfId="0" applyFont="1" applyFill="1" applyBorder="1" applyAlignment="1">
      <alignment horizontal="center"/>
    </xf>
    <xf numFmtId="0" fontId="15" fillId="4" borderId="1" xfId="0" applyFont="1" applyFill="1" applyBorder="1" applyAlignment="1">
      <alignment horizontal="center"/>
    </xf>
    <xf numFmtId="0" fontId="23" fillId="4" borderId="1" xfId="0" applyFont="1" applyFill="1" applyBorder="1" applyAlignment="1">
      <alignment horizontal="center"/>
    </xf>
    <xf numFmtId="0" fontId="17" fillId="4" borderId="1" xfId="0" applyFont="1" applyFill="1" applyBorder="1" applyAlignment="1">
      <alignment horizontal="center"/>
    </xf>
    <xf numFmtId="0" fontId="21" fillId="0" borderId="1" xfId="0" applyFont="1" applyBorder="1" applyAlignment="1">
      <alignment horizontal="center" vertical="top" wrapText="1"/>
    </xf>
    <xf numFmtId="0" fontId="21"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4" borderId="1" xfId="0" applyFont="1" applyFill="1" applyBorder="1" applyAlignment="1">
      <alignment horizontal="center"/>
    </xf>
    <xf numFmtId="0" fontId="21" fillId="0" borderId="1" xfId="0" applyFont="1" applyBorder="1" applyAlignment="1">
      <alignment horizontal="center" vertical="top" wrapText="1"/>
    </xf>
    <xf numFmtId="0" fontId="17"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21" fillId="0" borderId="1" xfId="0" applyFont="1" applyBorder="1" applyAlignment="1">
      <alignment horizontal="center" vertical="top" wrapText="1"/>
    </xf>
    <xf numFmtId="0" fontId="17"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4" borderId="1" xfId="0" applyFont="1" applyFill="1" applyBorder="1" applyAlignment="1">
      <alignment horizontal="center"/>
    </xf>
    <xf numFmtId="0" fontId="21" fillId="0" borderId="1" xfId="0" applyFont="1" applyBorder="1" applyAlignment="1">
      <alignment horizontal="center" vertical="top" wrapText="1"/>
    </xf>
    <xf numFmtId="0" fontId="17"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4" borderId="1" xfId="0" applyFont="1" applyFill="1" applyBorder="1" applyAlignment="1">
      <alignment horizontal="center"/>
    </xf>
    <xf numFmtId="0" fontId="21" fillId="0" borderId="1" xfId="0" applyFont="1" applyBorder="1" applyAlignment="1">
      <alignment horizontal="center" vertical="top" wrapText="1"/>
    </xf>
    <xf numFmtId="0" fontId="17"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15" fillId="4" borderId="1" xfId="0" applyFont="1" applyFill="1" applyBorder="1" applyAlignment="1">
      <alignment horizontal="center"/>
    </xf>
    <xf numFmtId="0" fontId="23" fillId="4" borderId="1" xfId="0" applyFont="1" applyFill="1" applyBorder="1"/>
    <xf numFmtId="0" fontId="17" fillId="4" borderId="1" xfId="0" applyFont="1" applyFill="1" applyBorder="1"/>
    <xf numFmtId="0" fontId="21" fillId="0" borderId="1" xfId="0" applyFont="1" applyBorder="1" applyAlignment="1">
      <alignment horizontal="center" vertical="top" wrapText="1"/>
    </xf>
    <xf numFmtId="0" fontId="15"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15" fillId="4" borderId="1" xfId="0" applyFont="1" applyFill="1" applyBorder="1" applyAlignment="1">
      <alignment horizontal="center"/>
    </xf>
    <xf numFmtId="0" fontId="15" fillId="4" borderId="1" xfId="0" applyFont="1" applyFill="1" applyBorder="1" applyAlignment="1">
      <alignment horizontal="center" vertical="top" wrapText="1"/>
    </xf>
    <xf numFmtId="0" fontId="21" fillId="0" borderId="1" xfId="0" applyFont="1" applyBorder="1" applyAlignment="1">
      <alignment horizontal="center" vertical="top" wrapText="1"/>
    </xf>
    <xf numFmtId="0" fontId="17"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4" borderId="1" xfId="0" applyFont="1" applyFill="1" applyBorder="1" applyAlignment="1">
      <alignment horizontal="center"/>
    </xf>
    <xf numFmtId="0" fontId="23" fillId="4" borderId="1" xfId="0" applyFont="1" applyFill="1" applyBorder="1"/>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15"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15" fillId="4" borderId="1" xfId="0" applyFont="1" applyFill="1" applyBorder="1" applyAlignment="1">
      <alignment horizontal="center"/>
    </xf>
    <xf numFmtId="0" fontId="16" fillId="0" borderId="1" xfId="0" applyFont="1" applyBorder="1"/>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16" fillId="0" borderId="1" xfId="0" applyFont="1" applyBorder="1"/>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horizontal="left" wrapText="1"/>
    </xf>
    <xf numFmtId="0" fontId="21" fillId="0" borderId="1" xfId="0" applyFont="1" applyBorder="1" applyAlignment="1">
      <alignment vertical="top" wrapText="1"/>
    </xf>
    <xf numFmtId="0" fontId="16" fillId="0" borderId="1" xfId="0" applyFont="1" applyBorder="1"/>
    <xf numFmtId="0" fontId="21"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21" fillId="6" borderId="1" xfId="0" applyFont="1" applyFill="1" applyBorder="1" applyAlignment="1">
      <alignment horizontal="center"/>
    </xf>
    <xf numFmtId="0" fontId="17"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7" fillId="6" borderId="1" xfId="0" applyFont="1" applyFill="1" applyBorder="1" applyAlignment="1">
      <alignment horizontal="center"/>
    </xf>
    <xf numFmtId="0" fontId="17" fillId="6" borderId="1" xfId="0" applyFont="1" applyFill="1" applyBorder="1" applyAlignment="1">
      <alignment horizontal="center" vertical="top" wrapText="1"/>
    </xf>
    <xf numFmtId="0" fontId="21" fillId="0" borderId="1" xfId="0" applyFont="1" applyBorder="1" applyAlignment="1">
      <alignment horizontal="center" vertical="top" wrapText="1"/>
    </xf>
    <xf numFmtId="0" fontId="17"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21" fillId="0" borderId="1" xfId="0" applyFont="1" applyBorder="1" applyAlignment="1">
      <alignment horizontal="center" vertical="top" wrapText="1"/>
    </xf>
    <xf numFmtId="0" fontId="15" fillId="6" borderId="1" xfId="0" applyFont="1" applyFill="1" applyBorder="1" applyAlignment="1">
      <alignment horizontal="center" vertical="top" wrapText="1"/>
    </xf>
    <xf numFmtId="0" fontId="17"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5" fillId="6" borderId="1" xfId="0" applyFont="1" applyFill="1" applyBorder="1" applyAlignment="1">
      <alignment horizontal="center"/>
    </xf>
    <xf numFmtId="0" fontId="15" fillId="6" borderId="1" xfId="0" applyFont="1" applyFill="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0" borderId="1" xfId="0" applyFont="1" applyBorder="1" applyAlignment="1">
      <alignment horizontal="center" vertical="top" wrapText="1"/>
    </xf>
    <xf numFmtId="0" fontId="23" fillId="6" borderId="1" xfId="0" applyFont="1" applyFill="1" applyBorder="1" applyAlignment="1">
      <alignment horizontal="center"/>
    </xf>
    <xf numFmtId="0" fontId="1" fillId="6" borderId="1" xfId="0" applyFont="1" applyFill="1" applyBorder="1" applyAlignment="1">
      <alignment horizontal="center"/>
    </xf>
    <xf numFmtId="0" fontId="0" fillId="0" borderId="1" xfId="0" applyFont="1" applyBorder="1"/>
    <xf numFmtId="0" fontId="21" fillId="0" borderId="1" xfId="0" applyFont="1" applyBorder="1" applyAlignment="1">
      <alignment horizontal="center" vertical="top" wrapText="1"/>
    </xf>
    <xf numFmtId="0" fontId="17" fillId="6" borderId="1" xfId="0" applyFont="1" applyFill="1" applyBorder="1" applyAlignment="1">
      <alignment horizontal="center" vertical="top" wrapText="1"/>
    </xf>
    <xf numFmtId="0" fontId="21" fillId="6" borderId="1" xfId="0" applyFont="1" applyFill="1" applyBorder="1" applyAlignment="1">
      <alignment horizontal="justify" vertical="top" wrapText="1"/>
    </xf>
    <xf numFmtId="0" fontId="21" fillId="6" borderId="1" xfId="0" applyFont="1" applyFill="1" applyBorder="1" applyAlignment="1">
      <alignment vertical="top" wrapText="1"/>
    </xf>
    <xf numFmtId="0" fontId="21" fillId="6" borderId="1" xfId="0" applyFont="1" applyFill="1" applyBorder="1" applyAlignment="1">
      <alignment horizontal="center" vertical="top" wrapText="1"/>
    </xf>
    <xf numFmtId="0" fontId="24" fillId="6" borderId="1" xfId="0" applyFont="1" applyFill="1" applyBorder="1" applyAlignment="1">
      <alignment horizontal="center"/>
    </xf>
    <xf numFmtId="0" fontId="21" fillId="6" borderId="1" xfId="0" applyFont="1" applyFill="1" applyBorder="1" applyAlignment="1">
      <alignment horizontal="left"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xf>
    <xf numFmtId="0" fontId="23" fillId="6" borderId="1" xfId="0" applyFont="1" applyFill="1" applyBorder="1"/>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16" fillId="0" borderId="1" xfId="0" applyFont="1" applyBorder="1"/>
    <xf numFmtId="0" fontId="17"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horizontal="left" wrapText="1"/>
    </xf>
    <xf numFmtId="0" fontId="21" fillId="0" borderId="1" xfId="0" applyFont="1" applyBorder="1" applyAlignment="1">
      <alignment vertical="top" wrapText="1"/>
    </xf>
    <xf numFmtId="0" fontId="16" fillId="0" borderId="1" xfId="0" applyFont="1" applyBorder="1"/>
    <xf numFmtId="0" fontId="15" fillId="6" borderId="1" xfId="0" applyFont="1" applyFill="1" applyBorder="1" applyAlignment="1">
      <alignment horizontal="center" vertical="top" wrapText="1"/>
    </xf>
    <xf numFmtId="0" fontId="17"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21" fillId="0" borderId="1" xfId="0" applyFont="1" applyBorder="1" applyAlignment="1">
      <alignment horizontal="center" vertical="top" wrapText="1"/>
    </xf>
    <xf numFmtId="0" fontId="17"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xf>
    <xf numFmtId="0" fontId="23" fillId="6" borderId="1" xfId="0" applyFont="1" applyFill="1" applyBorder="1"/>
    <xf numFmtId="0" fontId="21" fillId="0" borderId="1" xfId="0" applyFont="1" applyBorder="1" applyAlignment="1">
      <alignment horizontal="center" vertical="top" wrapText="1"/>
    </xf>
    <xf numFmtId="0" fontId="24" fillId="6" borderId="1" xfId="0" applyFont="1" applyFill="1" applyBorder="1" applyAlignment="1">
      <alignment horizontal="center"/>
    </xf>
    <xf numFmtId="0" fontId="15" fillId="6" borderId="1" xfId="0" applyFont="1" applyFill="1" applyBorder="1" applyAlignment="1">
      <alignment horizontal="center" vertical="top" wrapText="1"/>
    </xf>
    <xf numFmtId="0" fontId="21" fillId="6" borderId="1" xfId="0" applyFont="1" applyFill="1" applyBorder="1" applyAlignment="1">
      <alignment horizontal="justify" vertical="top" wrapText="1"/>
    </xf>
    <xf numFmtId="0" fontId="21" fillId="6" borderId="1" xfId="0" applyFont="1" applyFill="1" applyBorder="1" applyAlignment="1">
      <alignment vertical="top" wrapText="1"/>
    </xf>
    <xf numFmtId="0" fontId="21" fillId="6" borderId="1" xfId="0" applyFont="1" applyFill="1" applyBorder="1" applyAlignment="1">
      <alignment horizontal="center" vertical="top" wrapText="1"/>
    </xf>
    <xf numFmtId="0" fontId="21" fillId="6" borderId="1" xfId="0" applyFont="1" applyFill="1" applyBorder="1" applyAlignment="1">
      <alignment horizontal="left" vertical="top" wrapText="1"/>
    </xf>
    <xf numFmtId="0" fontId="15" fillId="6" borderId="1" xfId="0" applyFont="1" applyFill="1" applyBorder="1" applyAlignment="1">
      <alignment horizontal="center"/>
    </xf>
    <xf numFmtId="0" fontId="23" fillId="6" borderId="1" xfId="0" applyFont="1" applyFill="1" applyBorder="1" applyAlignment="1">
      <alignment horizontal="center"/>
    </xf>
    <xf numFmtId="0" fontId="21" fillId="0" borderId="1" xfId="0" applyFont="1" applyBorder="1" applyAlignment="1">
      <alignment horizontal="center" vertical="top" wrapText="1"/>
    </xf>
    <xf numFmtId="0" fontId="21"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xf>
    <xf numFmtId="0" fontId="23" fillId="6" borderId="1" xfId="0" applyFont="1" applyFill="1" applyBorder="1" applyAlignment="1">
      <alignment horizontal="center"/>
    </xf>
    <xf numFmtId="0" fontId="2" fillId="6" borderId="4" xfId="0" applyFont="1" applyFill="1" applyBorder="1" applyAlignment="1">
      <alignment horizontal="center" vertical="top" wrapText="1"/>
    </xf>
    <xf numFmtId="0" fontId="2" fillId="6" borderId="1" xfId="0" applyFont="1" applyFill="1" applyBorder="1" applyAlignment="1">
      <alignment horizontal="center" vertical="top" wrapText="1"/>
    </xf>
    <xf numFmtId="0" fontId="21" fillId="6" borderId="1" xfId="0" applyFont="1" applyFill="1" applyBorder="1" applyAlignment="1">
      <alignment horizontal="justify" vertical="top" wrapText="1"/>
    </xf>
    <xf numFmtId="0" fontId="21" fillId="6" borderId="1" xfId="0" applyFont="1" applyFill="1" applyBorder="1" applyAlignment="1">
      <alignment vertical="top" wrapText="1"/>
    </xf>
    <xf numFmtId="0" fontId="21" fillId="6" borderId="1" xfId="0" applyFont="1" applyFill="1" applyBorder="1" applyAlignment="1">
      <alignment horizontal="center" vertical="top" wrapText="1"/>
    </xf>
    <xf numFmtId="0" fontId="24" fillId="6" borderId="1" xfId="0" applyFont="1" applyFill="1" applyBorder="1" applyAlignment="1">
      <alignment horizontal="center"/>
    </xf>
    <xf numFmtId="0" fontId="21" fillId="6" borderId="1" xfId="0" applyFont="1" applyFill="1" applyBorder="1" applyAlignment="1">
      <alignment horizontal="left"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xf>
    <xf numFmtId="0" fontId="21" fillId="0" borderId="1" xfId="0" applyFont="1" applyBorder="1" applyAlignment="1">
      <alignment horizontal="center" vertical="top" wrapText="1"/>
    </xf>
    <xf numFmtId="0" fontId="15"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5" fillId="6" borderId="1" xfId="0" applyFont="1" applyFill="1" applyBorder="1" applyAlignment="1">
      <alignment horizontal="center"/>
    </xf>
    <xf numFmtId="0" fontId="23" fillId="6" borderId="1" xfId="0" applyFont="1" applyFill="1" applyBorder="1"/>
    <xf numFmtId="0" fontId="16" fillId="6" borderId="1" xfId="0" applyFont="1" applyFill="1" applyBorder="1" applyAlignment="1">
      <alignment horizontal="center"/>
    </xf>
    <xf numFmtId="0" fontId="21" fillId="0" borderId="1" xfId="0" applyFont="1" applyBorder="1" applyAlignment="1">
      <alignment horizontal="center" vertical="top" wrapText="1"/>
    </xf>
    <xf numFmtId="0" fontId="21"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xf>
    <xf numFmtId="0" fontId="23" fillId="6" borderId="1" xfId="0" applyFont="1" applyFill="1" applyBorder="1"/>
    <xf numFmtId="0" fontId="21" fillId="0" borderId="1" xfId="0" applyFont="1" applyBorder="1" applyAlignment="1">
      <alignment horizontal="center" vertical="top" wrapText="1"/>
    </xf>
    <xf numFmtId="0" fontId="24" fillId="6" borderId="1" xfId="0" applyFont="1" applyFill="1" applyBorder="1" applyAlignment="1">
      <alignment horizontal="center"/>
    </xf>
    <xf numFmtId="0" fontId="15" fillId="6" borderId="1" xfId="0" applyFont="1" applyFill="1" applyBorder="1" applyAlignment="1">
      <alignment horizontal="center" vertical="top" wrapText="1"/>
    </xf>
    <xf numFmtId="0" fontId="21" fillId="6" borderId="1" xfId="0" applyFont="1" applyFill="1" applyBorder="1" applyAlignment="1">
      <alignment horizontal="justify" vertical="top" wrapText="1"/>
    </xf>
    <xf numFmtId="0" fontId="21" fillId="6" borderId="1" xfId="0" applyFont="1" applyFill="1" applyBorder="1" applyAlignment="1">
      <alignment vertical="top" wrapText="1"/>
    </xf>
    <xf numFmtId="0" fontId="21" fillId="6" borderId="1" xfId="0" applyFont="1" applyFill="1" applyBorder="1" applyAlignment="1">
      <alignment horizontal="center" vertical="top" wrapText="1"/>
    </xf>
    <xf numFmtId="0" fontId="21" fillId="6" borderId="1" xfId="0" applyFont="1" applyFill="1" applyBorder="1" applyAlignment="1">
      <alignment horizontal="left" vertical="top" wrapText="1"/>
    </xf>
    <xf numFmtId="0" fontId="15" fillId="6" borderId="1" xfId="0" applyFont="1" applyFill="1" applyBorder="1" applyAlignment="1">
      <alignment horizontal="center"/>
    </xf>
    <xf numFmtId="0" fontId="23" fillId="6" borderId="1" xfId="0" applyFont="1" applyFill="1" applyBorder="1" applyAlignment="1">
      <alignment horizontal="center"/>
    </xf>
    <xf numFmtId="0" fontId="21" fillId="0" borderId="1" xfId="0" applyFont="1" applyBorder="1"/>
    <xf numFmtId="0" fontId="21" fillId="0" borderId="1" xfId="0" applyFont="1" applyBorder="1" applyAlignment="1">
      <alignment horizontal="center" vertical="top" wrapText="1"/>
    </xf>
    <xf numFmtId="0" fontId="24" fillId="6" borderId="1" xfId="0" applyFont="1" applyFill="1" applyBorder="1" applyAlignment="1">
      <alignment horizontal="center"/>
    </xf>
    <xf numFmtId="0" fontId="15" fillId="6" borderId="1" xfId="0" applyFont="1" applyFill="1" applyBorder="1" applyAlignment="1">
      <alignment horizontal="center" vertical="top" wrapText="1"/>
    </xf>
    <xf numFmtId="0" fontId="21" fillId="6" borderId="1" xfId="0" applyFont="1" applyFill="1" applyBorder="1" applyAlignment="1">
      <alignment horizontal="justify" vertical="top" wrapText="1"/>
    </xf>
    <xf numFmtId="0" fontId="21" fillId="6" borderId="1" xfId="0" applyFont="1" applyFill="1" applyBorder="1" applyAlignment="1">
      <alignment vertical="top" wrapText="1"/>
    </xf>
    <xf numFmtId="0" fontId="21" fillId="6" borderId="1" xfId="0" applyFont="1" applyFill="1" applyBorder="1" applyAlignment="1">
      <alignment horizontal="center" vertical="top" wrapText="1"/>
    </xf>
    <xf numFmtId="0" fontId="21" fillId="6" borderId="1" xfId="0" applyFont="1" applyFill="1" applyBorder="1" applyAlignment="1">
      <alignment horizontal="left" vertical="top" wrapText="1"/>
    </xf>
    <xf numFmtId="0" fontId="15" fillId="6" borderId="1" xfId="0" applyFont="1" applyFill="1" applyBorder="1" applyAlignment="1">
      <alignment horizontal="center"/>
    </xf>
    <xf numFmtId="0" fontId="23" fillId="6" borderId="1" xfId="0" applyFont="1" applyFill="1" applyBorder="1"/>
    <xf numFmtId="0" fontId="21" fillId="0" borderId="1" xfId="0" applyFont="1" applyBorder="1" applyAlignment="1">
      <alignment horizontal="center" vertical="top" wrapText="1"/>
    </xf>
    <xf numFmtId="0" fontId="21"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xf>
    <xf numFmtId="0" fontId="23" fillId="6" borderId="1" xfId="0" applyFont="1" applyFill="1" applyBorder="1"/>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16" fillId="0" borderId="1" xfId="0" applyFont="1" applyBorder="1"/>
    <xf numFmtId="0" fontId="21"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center"/>
    </xf>
    <xf numFmtId="0" fontId="23" fillId="6" borderId="1" xfId="0" applyFont="1" applyFill="1" applyBorder="1"/>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vertical="top" wrapText="1"/>
    </xf>
    <xf numFmtId="0" fontId="16" fillId="0" borderId="1" xfId="0" applyFont="1" applyBorder="1"/>
    <xf numFmtId="0" fontId="21" fillId="7" borderId="1" xfId="0" applyFont="1" applyFill="1" applyBorder="1" applyAlignment="1">
      <alignment horizontal="center" vertical="top" wrapText="1"/>
    </xf>
    <xf numFmtId="0" fontId="21" fillId="7" borderId="1" xfId="0" applyFont="1" applyFill="1" applyBorder="1" applyAlignment="1">
      <alignment horizontal="center"/>
    </xf>
    <xf numFmtId="0" fontId="17" fillId="7" borderId="1" xfId="0" applyFont="1" applyFill="1" applyBorder="1" applyAlignment="1">
      <alignment horizontal="center" vertical="top" wrapText="1"/>
    </xf>
    <xf numFmtId="0" fontId="17" fillId="7" borderId="1" xfId="0" applyFont="1" applyFill="1" applyBorder="1" applyAlignment="1">
      <alignment horizontal="center"/>
    </xf>
    <xf numFmtId="0" fontId="17" fillId="0" borderId="1" xfId="0" applyFont="1" applyBorder="1" applyAlignment="1">
      <alignment horizontal="left" vertical="top" wrapText="1"/>
    </xf>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16" fillId="0" borderId="1" xfId="0" applyFont="1" applyBorder="1"/>
    <xf numFmtId="0" fontId="17" fillId="7" borderId="1" xfId="0" applyFont="1" applyFill="1" applyBorder="1" applyAlignment="1">
      <alignment horizontal="center" vertical="top" wrapText="1"/>
    </xf>
    <xf numFmtId="0" fontId="21" fillId="7" borderId="1" xfId="0" applyFont="1" applyFill="1" applyBorder="1" applyAlignment="1">
      <alignment horizontal="center" vertical="top" wrapText="1"/>
    </xf>
    <xf numFmtId="0" fontId="15" fillId="7" borderId="1" xfId="0" applyFont="1" applyFill="1" applyBorder="1" applyAlignment="1">
      <alignment horizontal="center" vertical="top" wrapText="1"/>
    </xf>
    <xf numFmtId="0" fontId="15" fillId="7" borderId="1" xfId="0" applyFont="1" applyFill="1" applyBorder="1" applyAlignment="1">
      <alignment horizontal="center"/>
    </xf>
    <xf numFmtId="0" fontId="23" fillId="7" borderId="1" xfId="0" applyFont="1" applyFill="1" applyBorder="1"/>
    <xf numFmtId="0" fontId="21" fillId="0" borderId="1" xfId="0" applyFont="1" applyBorder="1" applyAlignment="1">
      <alignment horizontal="center" vertical="top" wrapText="1"/>
    </xf>
    <xf numFmtId="0" fontId="21" fillId="0" borderId="1" xfId="0" applyFont="1" applyBorder="1" applyAlignment="1">
      <alignment horizontal="justify" vertical="top" wrapText="1"/>
    </xf>
    <xf numFmtId="0" fontId="25" fillId="0" borderId="1" xfId="0" applyFont="1" applyBorder="1" applyAlignment="1">
      <alignment vertical="top" wrapText="1"/>
    </xf>
    <xf numFmtId="0" fontId="21" fillId="0" borderId="1" xfId="0" applyFont="1" applyBorder="1" applyAlignment="1">
      <alignment horizontal="center" vertical="top" wrapText="1"/>
    </xf>
    <xf numFmtId="0" fontId="24" fillId="0" borderId="1" xfId="0" applyFont="1" applyBorder="1" applyAlignment="1">
      <alignment horizontal="center"/>
    </xf>
    <xf numFmtId="0" fontId="21" fillId="0" borderId="1" xfId="0" applyFont="1" applyBorder="1" applyAlignment="1">
      <alignment horizontal="left" vertical="top" wrapText="1"/>
    </xf>
    <xf numFmtId="0" fontId="21" fillId="3" borderId="1" xfId="0" applyFont="1" applyFill="1" applyBorder="1" applyAlignment="1">
      <alignment horizontal="justify" vertical="top" wrapText="1"/>
    </xf>
    <xf numFmtId="0" fontId="21" fillId="3" borderId="1" xfId="0" applyFont="1" applyFill="1" applyBorder="1" applyAlignment="1">
      <alignment vertical="top" wrapText="1"/>
    </xf>
    <xf numFmtId="0" fontId="24" fillId="3" borderId="1" xfId="0" applyFont="1" applyFill="1" applyBorder="1"/>
    <xf numFmtId="0" fontId="24" fillId="3" borderId="1" xfId="0" applyFont="1" applyFill="1" applyBorder="1" applyAlignment="1">
      <alignment horizontal="center"/>
    </xf>
    <xf numFmtId="0" fontId="15" fillId="3" borderId="1" xfId="0" applyFont="1" applyFill="1" applyBorder="1" applyAlignment="1">
      <alignment horizontal="left" vertical="top" wrapText="1"/>
    </xf>
    <xf numFmtId="0" fontId="15" fillId="3" borderId="1" xfId="0" applyFont="1" applyFill="1" applyBorder="1" applyAlignment="1">
      <alignment horizontal="center" vertical="top" wrapText="1"/>
    </xf>
    <xf numFmtId="0" fontId="15" fillId="3" borderId="1" xfId="0" applyFont="1" applyFill="1" applyBorder="1" applyAlignment="1">
      <alignment vertical="top" wrapText="1"/>
    </xf>
    <xf numFmtId="0" fontId="15" fillId="3" borderId="1" xfId="0" applyFont="1" applyFill="1" applyBorder="1" applyAlignment="1">
      <alignment horizontal="justify" vertical="top" wrapText="1"/>
    </xf>
    <xf numFmtId="0" fontId="26" fillId="0" borderId="1" xfId="0" applyFont="1" applyBorder="1" applyAlignment="1">
      <alignment horizontal="left" vertical="top" wrapText="1"/>
    </xf>
    <xf numFmtId="0" fontId="16" fillId="3" borderId="1" xfId="0" applyFont="1" applyFill="1" applyBorder="1"/>
    <xf numFmtId="0" fontId="23" fillId="3" borderId="1" xfId="0" applyFont="1" applyFill="1" applyBorder="1"/>
    <xf numFmtId="0" fontId="20" fillId="3" borderId="1" xfId="0" applyFont="1" applyFill="1" applyBorder="1" applyAlignment="1">
      <alignment horizontal="justify" vertical="top" wrapText="1"/>
    </xf>
    <xf numFmtId="0" fontId="20" fillId="3" borderId="1" xfId="0" applyFont="1" applyFill="1" applyBorder="1" applyAlignment="1">
      <alignment vertical="top" wrapText="1"/>
    </xf>
    <xf numFmtId="0" fontId="17" fillId="3"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16" fillId="3" borderId="1" xfId="0" applyFont="1" applyFill="1" applyBorder="1" applyAlignment="1">
      <alignment horizontal="left"/>
    </xf>
    <xf numFmtId="0" fontId="1" fillId="3" borderId="1" xfId="0" applyFont="1" applyFill="1" applyBorder="1" applyAlignment="1">
      <alignment horizontal="left" wrapText="1"/>
    </xf>
    <xf numFmtId="0" fontId="3" fillId="3" borderId="1" xfId="0" applyFont="1" applyFill="1" applyBorder="1" applyAlignment="1">
      <alignment horizontal="center"/>
    </xf>
    <xf numFmtId="0" fontId="1" fillId="3" borderId="1" xfId="0" applyFont="1" applyFill="1" applyBorder="1" applyAlignment="1">
      <alignment horizontal="justify"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0" fontId="4" fillId="3" borderId="1" xfId="0" applyFont="1" applyFill="1" applyBorder="1" applyAlignment="1">
      <alignment horizontal="justify"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left" wrapText="1"/>
    </xf>
    <xf numFmtId="0" fontId="2" fillId="3" borderId="1" xfId="0" applyFont="1" applyFill="1" applyBorder="1" applyAlignment="1">
      <alignment horizontal="justify" vertical="top" wrapText="1"/>
    </xf>
    <xf numFmtId="0" fontId="4" fillId="3" borderId="1" xfId="0" applyFont="1" applyFill="1" applyBorder="1" applyAlignment="1">
      <alignment vertical="top" wrapText="1"/>
    </xf>
    <xf numFmtId="0" fontId="16" fillId="0" borderId="1" xfId="0" applyFont="1" applyBorder="1" applyAlignment="1">
      <alignment horizontal="center" vertical="top" wrapText="1"/>
    </xf>
    <xf numFmtId="0" fontId="21" fillId="3" borderId="1" xfId="0" applyFont="1" applyFill="1" applyBorder="1" applyAlignment="1">
      <alignment horizontal="left" vertical="top" wrapText="1"/>
    </xf>
    <xf numFmtId="0" fontId="21" fillId="3" borderId="1" xfId="0" applyFont="1" applyFill="1" applyBorder="1" applyAlignment="1">
      <alignment horizontal="center" vertical="top" wrapText="1"/>
    </xf>
    <xf numFmtId="0" fontId="20" fillId="3" borderId="1" xfId="0" applyFont="1" applyFill="1" applyBorder="1" applyAlignment="1">
      <alignment horizontal="center" vertical="top"/>
    </xf>
    <xf numFmtId="0" fontId="21" fillId="0" borderId="1" xfId="0" applyFont="1" applyBorder="1" applyAlignment="1">
      <alignment horizontal="left" wrapText="1"/>
    </xf>
    <xf numFmtId="0" fontId="21" fillId="0" borderId="2" xfId="0" applyFont="1" applyBorder="1" applyAlignment="1">
      <alignment horizontal="justify" vertical="top" wrapText="1"/>
    </xf>
    <xf numFmtId="0" fontId="21" fillId="0" borderId="3" xfId="0" applyFont="1" applyBorder="1" applyAlignment="1">
      <alignment horizontal="justify" vertical="top" wrapText="1"/>
    </xf>
    <xf numFmtId="0" fontId="21" fillId="0" borderId="4" xfId="0" applyFont="1" applyBorder="1" applyAlignment="1">
      <alignment horizontal="justify" vertical="top" wrapText="1"/>
    </xf>
    <xf numFmtId="0" fontId="22"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wrapText="1"/>
    </xf>
    <xf numFmtId="0" fontId="25" fillId="0" borderId="1" xfId="0" applyFont="1" applyBorder="1" applyAlignment="1">
      <alignment horizontal="center" vertical="top" wrapText="1"/>
    </xf>
    <xf numFmtId="0" fontId="21" fillId="0" borderId="1" xfId="0" applyFont="1" applyBorder="1" applyAlignment="1">
      <alignment vertical="top" wrapText="1"/>
    </xf>
    <xf numFmtId="0" fontId="18" fillId="0" borderId="1" xfId="0" applyFont="1" applyBorder="1" applyAlignment="1">
      <alignment horizontal="left" vertical="top" wrapText="1"/>
    </xf>
    <xf numFmtId="0" fontId="21" fillId="3" borderId="1" xfId="0" applyFont="1" applyFill="1" applyBorder="1" applyAlignment="1">
      <alignment horizontal="left" wrapText="1"/>
    </xf>
    <xf numFmtId="0" fontId="27" fillId="0" borderId="1" xfId="0" applyFont="1" applyBorder="1" applyAlignment="1">
      <alignment vertical="top" wrapText="1"/>
    </xf>
    <xf numFmtId="0" fontId="3" fillId="0" borderId="1" xfId="0" applyFont="1" applyBorder="1" applyAlignment="1">
      <alignment horizontal="center"/>
    </xf>
    <xf numFmtId="0" fontId="1" fillId="0" borderId="1" xfId="0" applyFont="1" applyBorder="1" applyAlignment="1">
      <alignment horizontal="left"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7" fillId="0" borderId="1" xfId="0" applyFont="1" applyBorder="1" applyAlignment="1">
      <alignment vertical="top" wrapText="1"/>
    </xf>
    <xf numFmtId="0" fontId="1" fillId="0" borderId="1" xfId="0" applyFont="1" applyBorder="1" applyAlignment="1">
      <alignment horizontal="justify" vertical="top" wrapText="1"/>
    </xf>
    <xf numFmtId="0" fontId="9" fillId="0" borderId="2"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1" fillId="0" borderId="1" xfId="0" applyFont="1" applyBorder="1" applyAlignment="1">
      <alignment horizontal="center" vertical="top" wrapText="1"/>
    </xf>
    <xf numFmtId="0" fontId="11"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1" xfId="0" applyFont="1" applyBorder="1" applyAlignment="1">
      <alignment horizontal="center" wrapText="1"/>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17" fillId="3" borderId="1" xfId="0" applyFont="1" applyFill="1" applyBorder="1" applyAlignment="1">
      <alignment horizontal="center" vertical="top" wrapText="1"/>
    </xf>
    <xf numFmtId="0" fontId="15" fillId="3" borderId="2"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1" xfId="0" applyFont="1" applyFill="1" applyBorder="1" applyAlignment="1">
      <alignment horizontal="center"/>
    </xf>
    <xf numFmtId="0" fontId="16" fillId="0" borderId="1" xfId="0" applyFont="1" applyBorder="1" applyAlignment="1">
      <alignment horizont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2" xfId="0"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4" xfId="0" applyFont="1" applyFill="1" applyBorder="1" applyAlignment="1">
      <alignment horizontal="justify"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18" fillId="3" borderId="1" xfId="0" applyFont="1" applyFill="1" applyBorder="1" applyAlignment="1">
      <alignment horizontal="justify" vertical="top" wrapText="1"/>
    </xf>
    <xf numFmtId="0" fontId="2" fillId="3" borderId="1" xfId="0" applyFont="1" applyFill="1" applyBorder="1" applyAlignment="1">
      <alignment horizontal="center"/>
    </xf>
    <xf numFmtId="0" fontId="5" fillId="3" borderId="1" xfId="0" applyFont="1" applyFill="1" applyBorder="1"/>
    <xf numFmtId="0" fontId="1"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22" fillId="0" borderId="1" xfId="0" applyFont="1" applyBorder="1" applyAlignment="1">
      <alignment horizontal="left" vertical="top" wrapText="1"/>
    </xf>
    <xf numFmtId="0" fontId="17" fillId="3" borderId="1" xfId="0" applyFont="1" applyFill="1" applyBorder="1" applyAlignment="1">
      <alignment vertical="top" wrapText="1"/>
    </xf>
    <xf numFmtId="0" fontId="15" fillId="0" borderId="1" xfId="0" applyFont="1" applyBorder="1" applyAlignment="1">
      <alignment vertical="top" wrapText="1"/>
    </xf>
    <xf numFmtId="9" fontId="15" fillId="3" borderId="1" xfId="0" applyNumberFormat="1" applyFont="1" applyFill="1" applyBorder="1" applyAlignment="1">
      <alignment horizontal="justify" vertical="top" wrapText="1"/>
    </xf>
    <xf numFmtId="0" fontId="21" fillId="4" borderId="1" xfId="0" applyFont="1" applyFill="1" applyBorder="1" applyAlignment="1">
      <alignment horizontal="left" vertical="top" wrapText="1"/>
    </xf>
    <xf numFmtId="0" fontId="17" fillId="4" borderId="1" xfId="0" applyFont="1" applyFill="1" applyBorder="1" applyAlignment="1">
      <alignment horizontal="center" vertical="top" wrapText="1"/>
    </xf>
    <xf numFmtId="0" fontId="24" fillId="4" borderId="1" xfId="0" applyFont="1" applyFill="1" applyBorder="1" applyAlignment="1">
      <alignment horizontal="center"/>
    </xf>
    <xf numFmtId="0" fontId="15" fillId="4" borderId="1" xfId="0" applyFont="1" applyFill="1" applyBorder="1" applyAlignment="1">
      <alignment horizontal="left" vertical="top" wrapText="1"/>
    </xf>
    <xf numFmtId="0" fontId="21" fillId="4" borderId="1" xfId="0" applyFont="1" applyFill="1" applyBorder="1" applyAlignment="1">
      <alignment horizontal="justify" vertical="top" wrapText="1"/>
    </xf>
    <xf numFmtId="0" fontId="21" fillId="4" borderId="1" xfId="0" applyFont="1" applyFill="1" applyBorder="1" applyAlignment="1">
      <alignment vertical="top" wrapText="1"/>
    </xf>
    <xf numFmtId="0" fontId="21" fillId="4" borderId="1" xfId="0" applyFont="1" applyFill="1" applyBorder="1" applyAlignment="1">
      <alignment horizontal="center" vertical="top" wrapText="1"/>
    </xf>
    <xf numFmtId="0" fontId="28" fillId="0" borderId="1" xfId="0" applyFont="1" applyBorder="1"/>
    <xf numFmtId="0" fontId="16" fillId="0" borderId="1" xfId="0" applyFont="1" applyBorder="1"/>
    <xf numFmtId="0" fontId="15" fillId="4" borderId="1" xfId="0" applyFont="1" applyFill="1" applyBorder="1" applyAlignment="1">
      <alignment horizontal="center" vertical="top" wrapText="1"/>
    </xf>
    <xf numFmtId="0" fontId="21" fillId="4" borderId="1" xfId="0" applyFont="1" applyFill="1" applyBorder="1" applyAlignment="1">
      <alignment horizontal="left" wrapText="1"/>
    </xf>
    <xf numFmtId="0" fontId="20" fillId="4" borderId="1" xfId="0" applyFont="1" applyFill="1" applyBorder="1" applyAlignment="1">
      <alignment horizontal="justify" vertical="top" wrapText="1"/>
    </xf>
    <xf numFmtId="0" fontId="20" fillId="4" borderId="1" xfId="0" applyFont="1" applyFill="1" applyBorder="1" applyAlignment="1">
      <alignment vertical="top" wrapText="1"/>
    </xf>
    <xf numFmtId="0" fontId="15" fillId="4" borderId="1" xfId="0" applyFont="1" applyFill="1" applyBorder="1" applyAlignment="1">
      <alignment horizontal="justify" vertical="top" wrapText="1"/>
    </xf>
    <xf numFmtId="0" fontId="15" fillId="4" borderId="1" xfId="0" applyFont="1" applyFill="1" applyBorder="1" applyAlignment="1">
      <alignment horizontal="center"/>
    </xf>
    <xf numFmtId="0" fontId="23" fillId="4" borderId="1" xfId="0" applyFont="1" applyFill="1" applyBorder="1"/>
    <xf numFmtId="0" fontId="18" fillId="4" borderId="1" xfId="0" applyFont="1" applyFill="1" applyBorder="1" applyAlignment="1">
      <alignment horizontal="left" vertical="top" wrapText="1"/>
    </xf>
    <xf numFmtId="0" fontId="20" fillId="4" borderId="1" xfId="0" applyFont="1" applyFill="1" applyBorder="1" applyAlignment="1">
      <alignment horizontal="left" vertical="top" wrapText="1"/>
    </xf>
    <xf numFmtId="0" fontId="15" fillId="4" borderId="1" xfId="0" applyFont="1" applyFill="1" applyBorder="1" applyAlignment="1">
      <alignment vertical="top"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3" fillId="4" borderId="2" xfId="0" applyFont="1" applyFill="1" applyBorder="1" applyAlignment="1">
      <alignment horizontal="center" vertical="top" wrapText="1"/>
    </xf>
    <xf numFmtId="0" fontId="13" fillId="4" borderId="4" xfId="0" applyFont="1" applyFill="1" applyBorder="1" applyAlignment="1">
      <alignment horizontal="center" vertical="top"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7" xfId="0" applyFont="1" applyFill="1" applyBorder="1" applyAlignment="1">
      <alignment horizontal="center"/>
    </xf>
    <xf numFmtId="0" fontId="3" fillId="4" borderId="11" xfId="0" applyFont="1" applyFill="1" applyBorder="1" applyAlignment="1">
      <alignment horizontal="center"/>
    </xf>
    <xf numFmtId="0" fontId="3" fillId="4" borderId="8" xfId="0" applyFont="1" applyFill="1" applyBorder="1" applyAlignment="1">
      <alignment horizontal="center"/>
    </xf>
    <xf numFmtId="0" fontId="3" fillId="4" borderId="5" xfId="0" applyFont="1" applyFill="1" applyBorder="1" applyAlignment="1">
      <alignment horizontal="center"/>
    </xf>
    <xf numFmtId="0" fontId="1" fillId="4" borderId="2" xfId="0" applyFont="1" applyFill="1" applyBorder="1" applyAlignment="1">
      <alignment horizontal="justify" vertical="top" wrapText="1"/>
    </xf>
    <xf numFmtId="0" fontId="1" fillId="4" borderId="3" xfId="0" applyFont="1" applyFill="1" applyBorder="1" applyAlignment="1">
      <alignment horizontal="justify" vertical="top" wrapText="1"/>
    </xf>
    <xf numFmtId="0" fontId="1" fillId="4" borderId="4" xfId="0" applyFont="1" applyFill="1" applyBorder="1" applyAlignment="1">
      <alignment horizontal="justify"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3" fillId="4" borderId="2" xfId="0" applyFont="1" applyFill="1" applyBorder="1" applyAlignment="1">
      <alignment horizontal="center"/>
    </xf>
    <xf numFmtId="0" fontId="3" fillId="4" borderId="6" xfId="0" applyFont="1" applyFill="1" applyBorder="1" applyAlignment="1">
      <alignment horizontal="center"/>
    </xf>
    <xf numFmtId="0" fontId="3" fillId="4" borderId="10" xfId="0" applyFont="1" applyFill="1" applyBorder="1" applyAlignment="1">
      <alignment horizontal="center"/>
    </xf>
    <xf numFmtId="0" fontId="1" fillId="4" borderId="2" xfId="0" applyFont="1" applyFill="1" applyBorder="1" applyAlignment="1">
      <alignment horizontal="left" wrapText="1"/>
    </xf>
    <xf numFmtId="0" fontId="2" fillId="4" borderId="2" xfId="0" applyFont="1" applyFill="1" applyBorder="1" applyAlignment="1">
      <alignment horizontal="center" vertical="top" wrapText="1"/>
    </xf>
    <xf numFmtId="0" fontId="2" fillId="4" borderId="4" xfId="0" applyFont="1" applyFill="1" applyBorder="1" applyAlignment="1">
      <alignment horizontal="center" vertical="top" wrapText="1"/>
    </xf>
    <xf numFmtId="0" fontId="4" fillId="4" borderId="6" xfId="0" applyFont="1" applyFill="1" applyBorder="1" applyAlignment="1">
      <alignment horizontal="justify" vertical="top" wrapText="1"/>
    </xf>
    <xf numFmtId="0" fontId="4" fillId="4" borderId="7" xfId="0" applyFont="1" applyFill="1" applyBorder="1" applyAlignment="1">
      <alignment horizontal="justify" vertical="top" wrapText="1"/>
    </xf>
    <xf numFmtId="0" fontId="4" fillId="4" borderId="8" xfId="0" applyFont="1" applyFill="1" applyBorder="1" applyAlignment="1">
      <alignment horizontal="justify" vertical="top" wrapText="1"/>
    </xf>
    <xf numFmtId="0" fontId="4" fillId="4" borderId="2" xfId="0" applyFont="1" applyFill="1" applyBorder="1" applyAlignment="1">
      <alignment horizontal="justify" vertical="top" wrapText="1"/>
    </xf>
    <xf numFmtId="0" fontId="4" fillId="4" borderId="3" xfId="0" applyFont="1" applyFill="1" applyBorder="1" applyAlignment="1">
      <alignment horizontal="justify" vertical="top" wrapText="1"/>
    </xf>
    <xf numFmtId="0" fontId="4" fillId="4" borderId="4" xfId="0" applyFont="1" applyFill="1" applyBorder="1" applyAlignment="1">
      <alignment horizontal="justify" vertical="top" wrapText="1"/>
    </xf>
    <xf numFmtId="0" fontId="4" fillId="4" borderId="2" xfId="0" applyFont="1"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2" fillId="4" borderId="2" xfId="0" applyFont="1" applyFill="1" applyBorder="1" applyAlignment="1">
      <alignment horizontal="justify" vertical="top" wrapText="1"/>
    </xf>
    <xf numFmtId="0" fontId="2" fillId="4" borderId="3" xfId="0" applyFont="1" applyFill="1" applyBorder="1" applyAlignment="1">
      <alignment horizontal="justify" vertical="top" wrapText="1"/>
    </xf>
    <xf numFmtId="0" fontId="2" fillId="4" borderId="4" xfId="0" applyFont="1" applyFill="1" applyBorder="1" applyAlignment="1">
      <alignment horizontal="justify"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3" fillId="4" borderId="9" xfId="0" applyFont="1" applyFill="1" applyBorder="1" applyAlignment="1">
      <alignment horizontal="center"/>
    </xf>
    <xf numFmtId="0" fontId="3" fillId="4" borderId="0" xfId="0" applyFont="1" applyFill="1" applyBorder="1" applyAlignment="1">
      <alignment horizontal="center"/>
    </xf>
    <xf numFmtId="0" fontId="3" fillId="4" borderId="13" xfId="0" applyFont="1" applyFill="1" applyBorder="1" applyAlignment="1">
      <alignment horizontal="center"/>
    </xf>
    <xf numFmtId="0" fontId="15" fillId="4" borderId="2" xfId="0" applyFont="1" applyFill="1" applyBorder="1" applyAlignment="1">
      <alignment horizontal="justify" vertical="top" wrapText="1"/>
    </xf>
    <xf numFmtId="0" fontId="15" fillId="4" borderId="3" xfId="0" applyFont="1" applyFill="1" applyBorder="1" applyAlignment="1">
      <alignment horizontal="justify" vertical="top" wrapText="1"/>
    </xf>
    <xf numFmtId="0" fontId="15" fillId="4" borderId="4" xfId="0" applyFont="1" applyFill="1" applyBorder="1" applyAlignment="1">
      <alignment horizontal="justify" vertical="top"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vertical="top" wrapText="1"/>
    </xf>
    <xf numFmtId="9" fontId="15" fillId="4" borderId="1" xfId="0" applyNumberFormat="1" applyFont="1" applyFill="1" applyBorder="1" applyAlignment="1">
      <alignment horizontal="justify" vertical="top" wrapText="1"/>
    </xf>
    <xf numFmtId="0" fontId="17" fillId="4" borderId="1" xfId="0" applyFont="1" applyFill="1" applyBorder="1" applyAlignment="1">
      <alignment horizontal="left" vertical="top" wrapText="1"/>
    </xf>
    <xf numFmtId="0" fontId="2" fillId="4" borderId="3" xfId="0" applyFont="1" applyFill="1" applyBorder="1" applyAlignment="1">
      <alignment horizontal="center"/>
    </xf>
    <xf numFmtId="0" fontId="5" fillId="4" borderId="3" xfId="0" applyFont="1" applyFill="1" applyBorder="1"/>
    <xf numFmtId="0" fontId="5" fillId="4" borderId="4" xfId="0" applyFont="1" applyFill="1" applyBorder="1"/>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25" fillId="0" borderId="2" xfId="0" applyFont="1" applyBorder="1" applyAlignment="1">
      <alignment vertical="top" wrapText="1"/>
    </xf>
    <xf numFmtId="0" fontId="25" fillId="0" borderId="3" xfId="0" applyFont="1" applyBorder="1" applyAlignment="1">
      <alignment vertical="top" wrapText="1"/>
    </xf>
    <xf numFmtId="0" fontId="25" fillId="0" borderId="4" xfId="0" applyFont="1" applyBorder="1" applyAlignment="1">
      <alignment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6" fillId="0" borderId="3" xfId="0" applyFont="1" applyBorder="1" applyAlignment="1">
      <alignment horizontal="center" wrapText="1"/>
    </xf>
    <xf numFmtId="0" fontId="16" fillId="0" borderId="4" xfId="0" applyFont="1" applyBorder="1" applyAlignment="1">
      <alignment horizontal="center" wrapText="1"/>
    </xf>
    <xf numFmtId="0" fontId="24" fillId="0" borderId="2" xfId="0" applyFont="1" applyBorder="1" applyAlignment="1">
      <alignment horizontal="center"/>
    </xf>
    <xf numFmtId="0" fontId="24" fillId="0" borderId="3" xfId="0" applyFont="1" applyBorder="1" applyAlignment="1">
      <alignment horizontal="center"/>
    </xf>
    <xf numFmtId="0" fontId="24" fillId="0" borderId="4" xfId="0" applyFont="1" applyBorder="1" applyAlignment="1">
      <alignment horizontal="center"/>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3" fillId="0" borderId="3" xfId="0" applyFont="1" applyBorder="1" applyAlignment="1">
      <alignment horizontal="center"/>
    </xf>
    <xf numFmtId="0" fontId="3" fillId="0" borderId="4" xfId="0" applyFont="1" applyBorder="1" applyAlignment="1">
      <alignment horizont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3" fillId="0" borderId="7" xfId="0" applyFont="1"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3" fillId="0" borderId="2" xfId="0" applyFont="1" applyBorder="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1" fillId="0" borderId="2" xfId="0" applyFont="1" applyBorder="1" applyAlignment="1">
      <alignment horizontal="left" vertical="top" wrapText="1"/>
    </xf>
    <xf numFmtId="0" fontId="24" fillId="0" borderId="6" xfId="0" applyFont="1" applyBorder="1" applyAlignment="1">
      <alignment horizontal="center"/>
    </xf>
    <xf numFmtId="0" fontId="24" fillId="0" borderId="10" xfId="0" applyFont="1" applyBorder="1" applyAlignment="1">
      <alignment horizontal="center"/>
    </xf>
    <xf numFmtId="0" fontId="24" fillId="0" borderId="7" xfId="0" applyFont="1" applyBorder="1" applyAlignment="1">
      <alignment horizontal="center"/>
    </xf>
    <xf numFmtId="0" fontId="24" fillId="0" borderId="11" xfId="0" applyFont="1" applyBorder="1" applyAlignment="1">
      <alignment horizontal="center"/>
    </xf>
    <xf numFmtId="0" fontId="24" fillId="0" borderId="8" xfId="0" applyFont="1" applyBorder="1" applyAlignment="1">
      <alignment horizontal="center"/>
    </xf>
    <xf numFmtId="0" fontId="24" fillId="0" borderId="5" xfId="0" applyFont="1" applyBorder="1" applyAlignment="1">
      <alignment horizontal="center"/>
    </xf>
    <xf numFmtId="0" fontId="15" fillId="4" borderId="2" xfId="0" applyFont="1" applyFill="1" applyBorder="1" applyAlignment="1">
      <alignment horizontal="left" vertical="top" wrapText="1"/>
    </xf>
    <xf numFmtId="0" fontId="15" fillId="4" borderId="3" xfId="0" applyFont="1" applyFill="1" applyBorder="1" applyAlignment="1">
      <alignment horizontal="left" vertical="top" wrapText="1"/>
    </xf>
    <xf numFmtId="0" fontId="15" fillId="4" borderId="4" xfId="0" applyFont="1" applyFill="1" applyBorder="1" applyAlignment="1">
      <alignment horizontal="left" vertical="top" wrapText="1"/>
    </xf>
    <xf numFmtId="0" fontId="1" fillId="4" borderId="3" xfId="0" applyFont="1" applyFill="1" applyBorder="1" applyAlignment="1">
      <alignment horizontal="center"/>
    </xf>
    <xf numFmtId="0" fontId="0" fillId="4" borderId="3" xfId="0" applyFill="1" applyBorder="1"/>
    <xf numFmtId="0" fontId="0" fillId="4" borderId="4" xfId="0" applyFill="1" applyBorder="1"/>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7" fillId="6" borderId="1" xfId="0" applyFont="1" applyFill="1" applyBorder="1" applyAlignment="1">
      <alignment horizontal="left" vertical="top" wrapText="1"/>
    </xf>
    <xf numFmtId="0" fontId="17" fillId="6" borderId="1" xfId="0" applyFont="1" applyFill="1" applyBorder="1" applyAlignment="1">
      <alignment horizontal="center" vertical="top" wrapText="1"/>
    </xf>
    <xf numFmtId="0" fontId="21" fillId="6" borderId="1" xfId="0" applyFont="1" applyFill="1" applyBorder="1" applyAlignment="1">
      <alignment horizontal="justify" vertical="top" wrapText="1"/>
    </xf>
    <xf numFmtId="0" fontId="21" fillId="6" borderId="1" xfId="0" applyFont="1" applyFill="1" applyBorder="1" applyAlignment="1">
      <alignment vertical="top" wrapText="1"/>
    </xf>
    <xf numFmtId="0" fontId="21" fillId="6" borderId="1" xfId="0" applyFont="1" applyFill="1" applyBorder="1" applyAlignment="1">
      <alignment horizontal="center" vertical="top" wrapText="1"/>
    </xf>
    <xf numFmtId="0" fontId="24" fillId="6" borderId="1" xfId="0" applyFont="1" applyFill="1" applyBorder="1" applyAlignment="1">
      <alignment horizontal="center"/>
    </xf>
    <xf numFmtId="0" fontId="21" fillId="6" borderId="1" xfId="0" applyFont="1" applyFill="1" applyBorder="1" applyAlignment="1">
      <alignment horizontal="left" wrapText="1"/>
    </xf>
    <xf numFmtId="0" fontId="15" fillId="6" borderId="1" xfId="0" applyFont="1" applyFill="1" applyBorder="1" applyAlignment="1">
      <alignment horizontal="center" vertical="top" wrapText="1"/>
    </xf>
    <xf numFmtId="0" fontId="20" fillId="6" borderId="1" xfId="0" applyFont="1" applyFill="1" applyBorder="1" applyAlignment="1">
      <alignment horizontal="justify" vertical="top" wrapText="1"/>
    </xf>
    <xf numFmtId="0" fontId="20" fillId="6" borderId="1" xfId="0" applyFont="1" applyFill="1" applyBorder="1" applyAlignment="1">
      <alignment vertical="top" wrapText="1"/>
    </xf>
    <xf numFmtId="0" fontId="15" fillId="6" borderId="1" xfId="0" applyFont="1" applyFill="1" applyBorder="1" applyAlignment="1">
      <alignment horizontal="justify" vertical="top" wrapText="1"/>
    </xf>
    <xf numFmtId="0" fontId="20" fillId="6" borderId="1" xfId="0" applyFont="1" applyFill="1" applyBorder="1" applyAlignment="1">
      <alignment horizontal="left" vertical="top" wrapText="1"/>
    </xf>
    <xf numFmtId="0" fontId="6" fillId="0" borderId="13" xfId="0" applyFont="1" applyBorder="1"/>
    <xf numFmtId="0" fontId="0" fillId="0" borderId="13" xfId="0" applyBorder="1"/>
    <xf numFmtId="0" fontId="15" fillId="6" borderId="1" xfId="0" applyFont="1" applyFill="1" applyBorder="1" applyAlignment="1">
      <alignment vertical="top" wrapText="1"/>
    </xf>
    <xf numFmtId="9" fontId="15" fillId="6" borderId="1" xfId="0" applyNumberFormat="1" applyFont="1" applyFill="1" applyBorder="1" applyAlignment="1">
      <alignment horizontal="justify" vertical="top" wrapText="1"/>
    </xf>
    <xf numFmtId="10" fontId="15" fillId="6" borderId="1" xfId="0" applyNumberFormat="1" applyFont="1" applyFill="1" applyBorder="1" applyAlignment="1">
      <alignment horizontal="justify" vertical="top" wrapText="1"/>
    </xf>
    <xf numFmtId="0" fontId="15" fillId="6" borderId="1" xfId="0" applyFont="1" applyFill="1" applyBorder="1" applyAlignment="1">
      <alignment horizontal="left" vertical="top" wrapText="1"/>
    </xf>
    <xf numFmtId="0" fontId="21" fillId="6" borderId="1" xfId="0" applyFont="1" applyFill="1" applyBorder="1" applyAlignment="1">
      <alignment horizontal="left" vertical="top" wrapText="1"/>
    </xf>
    <xf numFmtId="0" fontId="0" fillId="0" borderId="3" xfId="0" applyBorder="1" applyAlignment="1">
      <alignment horizontal="center" wrapText="1"/>
    </xf>
    <xf numFmtId="0" fontId="0" fillId="0" borderId="4" xfId="0" applyBorder="1" applyAlignment="1">
      <alignment horizontal="center" wrapText="1"/>
    </xf>
    <xf numFmtId="0" fontId="4" fillId="6" borderId="2" xfId="0" applyFont="1" applyFill="1" applyBorder="1" applyAlignment="1">
      <alignment horizontal="justify" vertical="top" wrapText="1"/>
    </xf>
    <xf numFmtId="0" fontId="4" fillId="6" borderId="3" xfId="0" applyFont="1" applyFill="1" applyBorder="1" applyAlignment="1">
      <alignment horizontal="justify" vertical="top" wrapText="1"/>
    </xf>
    <xf numFmtId="0" fontId="4" fillId="6" borderId="4" xfId="0" applyFont="1" applyFill="1" applyBorder="1" applyAlignment="1">
      <alignment horizontal="justify" vertical="top" wrapText="1"/>
    </xf>
    <xf numFmtId="0" fontId="4" fillId="6" borderId="2" xfId="0" applyFont="1" applyFill="1" applyBorder="1" applyAlignment="1">
      <alignment vertical="top" wrapText="1"/>
    </xf>
    <xf numFmtId="0" fontId="4" fillId="6" borderId="3" xfId="0" applyFont="1" applyFill="1" applyBorder="1" applyAlignment="1">
      <alignment vertical="top" wrapText="1"/>
    </xf>
    <xf numFmtId="0" fontId="4" fillId="6" borderId="4" xfId="0" applyFont="1" applyFill="1" applyBorder="1" applyAlignment="1">
      <alignment vertical="top" wrapText="1"/>
    </xf>
    <xf numFmtId="0" fontId="2" fillId="6" borderId="2" xfId="0" applyFont="1" applyFill="1" applyBorder="1" applyAlignment="1">
      <alignment horizontal="justify" vertical="top" wrapText="1"/>
    </xf>
    <xf numFmtId="0" fontId="2" fillId="6" borderId="3" xfId="0" applyFont="1" applyFill="1" applyBorder="1" applyAlignment="1">
      <alignment horizontal="justify" vertical="top" wrapText="1"/>
    </xf>
    <xf numFmtId="0" fontId="2" fillId="6" borderId="4" xfId="0" applyFont="1" applyFill="1" applyBorder="1" applyAlignment="1">
      <alignment horizontal="justify"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6" borderId="7" xfId="0" applyFont="1" applyFill="1" applyBorder="1" applyAlignment="1">
      <alignment horizontal="center"/>
    </xf>
    <xf numFmtId="0" fontId="3" fillId="6" borderId="0" xfId="0" applyFont="1" applyFill="1" applyBorder="1" applyAlignment="1">
      <alignment horizontal="center"/>
    </xf>
    <xf numFmtId="0" fontId="3" fillId="6" borderId="11" xfId="0" applyFont="1" applyFill="1" applyBorder="1" applyAlignment="1">
      <alignment horizontal="center"/>
    </xf>
    <xf numFmtId="0" fontId="3" fillId="6" borderId="8" xfId="0" applyFont="1" applyFill="1" applyBorder="1" applyAlignment="1">
      <alignment horizontal="center"/>
    </xf>
    <xf numFmtId="0" fontId="3" fillId="6" borderId="13" xfId="0" applyFont="1" applyFill="1" applyBorder="1" applyAlignment="1">
      <alignment horizontal="center"/>
    </xf>
    <xf numFmtId="0" fontId="3" fillId="6" borderId="5" xfId="0" applyFont="1" applyFill="1" applyBorder="1" applyAlignment="1">
      <alignment horizontal="center"/>
    </xf>
    <xf numFmtId="0" fontId="2" fillId="6" borderId="2" xfId="0" applyFont="1" applyFill="1" applyBorder="1" applyAlignment="1">
      <alignment horizontal="center" vertical="top" wrapText="1"/>
    </xf>
    <xf numFmtId="0" fontId="2" fillId="6" borderId="4" xfId="0" applyFont="1" applyFill="1" applyBorder="1" applyAlignment="1">
      <alignment horizontal="center" vertical="top" wrapText="1"/>
    </xf>
    <xf numFmtId="0" fontId="1" fillId="6" borderId="2" xfId="0" applyFont="1" applyFill="1" applyBorder="1" applyAlignment="1">
      <alignment horizontal="left" wrapText="1"/>
    </xf>
    <xf numFmtId="0" fontId="1" fillId="6" borderId="3" xfId="0" applyFont="1" applyFill="1" applyBorder="1" applyAlignment="1">
      <alignment horizontal="left" wrapText="1"/>
    </xf>
    <xf numFmtId="0" fontId="1" fillId="6" borderId="4" xfId="0" applyFont="1" applyFill="1" applyBorder="1" applyAlignment="1">
      <alignment horizontal="left" wrapText="1"/>
    </xf>
    <xf numFmtId="0" fontId="4" fillId="6" borderId="6" xfId="0" applyFont="1" applyFill="1" applyBorder="1" applyAlignment="1">
      <alignment horizontal="justify" vertical="top" wrapText="1"/>
    </xf>
    <xf numFmtId="0" fontId="4" fillId="6" borderId="7" xfId="0" applyFont="1" applyFill="1" applyBorder="1" applyAlignment="1">
      <alignment horizontal="justify" vertical="top" wrapText="1"/>
    </xf>
    <xf numFmtId="0" fontId="4" fillId="6" borderId="8" xfId="0" applyFont="1" applyFill="1" applyBorder="1" applyAlignment="1">
      <alignment horizontal="justify" vertical="top" wrapText="1"/>
    </xf>
    <xf numFmtId="0" fontId="1" fillId="6" borderId="2" xfId="0" applyFont="1" applyFill="1" applyBorder="1" applyAlignment="1">
      <alignment horizontal="justify" vertical="top" wrapText="1"/>
    </xf>
    <xf numFmtId="0" fontId="1" fillId="6" borderId="3" xfId="0" applyFont="1" applyFill="1" applyBorder="1" applyAlignment="1">
      <alignment horizontal="justify" vertical="top" wrapText="1"/>
    </xf>
    <xf numFmtId="0" fontId="1" fillId="6" borderId="4" xfId="0" applyFont="1" applyFill="1" applyBorder="1" applyAlignment="1">
      <alignment horizontal="justify" vertical="top" wrapText="1"/>
    </xf>
    <xf numFmtId="0" fontId="1" fillId="6" borderId="2" xfId="0" applyFont="1" applyFill="1" applyBorder="1" applyAlignment="1">
      <alignment vertical="top" wrapText="1"/>
    </xf>
    <xf numFmtId="0" fontId="1" fillId="6" borderId="3" xfId="0" applyFont="1" applyFill="1" applyBorder="1" applyAlignment="1">
      <alignment vertical="top" wrapText="1"/>
    </xf>
    <xf numFmtId="0" fontId="1" fillId="6" borderId="4" xfId="0" applyFont="1" applyFill="1" applyBorder="1" applyAlignment="1">
      <alignment vertical="top" wrapText="1"/>
    </xf>
    <xf numFmtId="0" fontId="1" fillId="6" borderId="2" xfId="0" applyFont="1" applyFill="1" applyBorder="1" applyAlignment="1">
      <alignment horizontal="center" vertical="top" wrapText="1"/>
    </xf>
    <xf numFmtId="0" fontId="1" fillId="6" borderId="3" xfId="0" applyFont="1" applyFill="1" applyBorder="1" applyAlignment="1">
      <alignment horizontal="center" vertical="top" wrapText="1"/>
    </xf>
    <xf numFmtId="0" fontId="1" fillId="6" borderId="4" xfId="0" applyFont="1" applyFill="1" applyBorder="1" applyAlignment="1">
      <alignment horizontal="center" vertical="top" wrapText="1"/>
    </xf>
    <xf numFmtId="0" fontId="13" fillId="6" borderId="2" xfId="0" applyFont="1" applyFill="1" applyBorder="1" applyAlignment="1">
      <alignment horizontal="center" vertical="top" wrapText="1"/>
    </xf>
    <xf numFmtId="0" fontId="13" fillId="6" borderId="4" xfId="0" applyFont="1" applyFill="1" applyBorder="1" applyAlignment="1">
      <alignment horizontal="center" vertical="top" wrapText="1"/>
    </xf>
    <xf numFmtId="0" fontId="2" fillId="6" borderId="3" xfId="0" applyFont="1" applyFill="1" applyBorder="1" applyAlignment="1">
      <alignment horizontal="center"/>
    </xf>
    <xf numFmtId="0" fontId="5" fillId="6" borderId="3" xfId="0" applyFont="1" applyFill="1" applyBorder="1"/>
    <xf numFmtId="0" fontId="5" fillId="6" borderId="4" xfId="0" applyFont="1" applyFill="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15" fillId="6" borderId="1" xfId="0" applyFont="1" applyFill="1" applyBorder="1" applyAlignment="1">
      <alignment horizontal="center"/>
    </xf>
    <xf numFmtId="0" fontId="23" fillId="6" borderId="1" xfId="0" applyFont="1" applyFill="1" applyBorder="1"/>
    <xf numFmtId="0" fontId="15" fillId="6" borderId="1" xfId="0" applyFont="1" applyFill="1" applyBorder="1" applyAlignment="1">
      <alignment horizontal="left" wrapText="1"/>
    </xf>
    <xf numFmtId="0" fontId="4" fillId="6" borderId="1" xfId="0" applyFont="1" applyFill="1" applyBorder="1" applyAlignment="1">
      <alignment horizontal="justify" vertical="top" wrapText="1"/>
    </xf>
    <xf numFmtId="0" fontId="4" fillId="6" borderId="1" xfId="0" applyFont="1" applyFill="1" applyBorder="1" applyAlignment="1">
      <alignment vertical="top" wrapText="1"/>
    </xf>
    <xf numFmtId="0" fontId="2" fillId="6" borderId="1" xfId="0" applyFont="1" applyFill="1" applyBorder="1" applyAlignment="1">
      <alignment horizontal="justify" vertical="top" wrapText="1"/>
    </xf>
    <xf numFmtId="0" fontId="4" fillId="6" borderId="1" xfId="0" applyFont="1" applyFill="1" applyBorder="1" applyAlignment="1">
      <alignment horizontal="left" vertical="top" wrapText="1"/>
    </xf>
    <xf numFmtId="0" fontId="3" fillId="6" borderId="1" xfId="0" applyFont="1" applyFill="1" applyBorder="1" applyAlignment="1">
      <alignment horizontal="center"/>
    </xf>
    <xf numFmtId="0" fontId="13" fillId="6" borderId="1" xfId="0" applyFont="1" applyFill="1" applyBorder="1" applyAlignment="1">
      <alignment horizontal="center" vertical="top" wrapText="1"/>
    </xf>
    <xf numFmtId="0" fontId="13"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1" fillId="6" borderId="1" xfId="0" applyFont="1" applyFill="1" applyBorder="1" applyAlignment="1">
      <alignment horizontal="left" wrapText="1"/>
    </xf>
    <xf numFmtId="0" fontId="1" fillId="6" borderId="1" xfId="0" applyFont="1" applyFill="1" applyBorder="1" applyAlignment="1">
      <alignment horizontal="justify" vertical="top" wrapText="1"/>
    </xf>
    <xf numFmtId="0" fontId="1" fillId="6" borderId="1" xfId="0" applyFont="1" applyFill="1" applyBorder="1" applyAlignment="1">
      <alignment vertical="top" wrapText="1"/>
    </xf>
    <xf numFmtId="0" fontId="1" fillId="6" borderId="1" xfId="0" applyFont="1" applyFill="1" applyBorder="1" applyAlignment="1">
      <alignment horizontal="center" vertical="top" wrapText="1"/>
    </xf>
    <xf numFmtId="0" fontId="29" fillId="0" borderId="1" xfId="0" applyFont="1" applyBorder="1" applyAlignment="1">
      <alignment vertical="top" wrapText="1"/>
    </xf>
    <xf numFmtId="9" fontId="15" fillId="6" borderId="1" xfId="0" applyNumberFormat="1" applyFont="1" applyFill="1" applyBorder="1" applyAlignment="1">
      <alignment horizontal="center" vertical="top" wrapText="1"/>
    </xf>
    <xf numFmtId="0" fontId="23" fillId="6" borderId="1"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16" fillId="6" borderId="1" xfId="0" applyFont="1" applyFill="1" applyBorder="1" applyAlignment="1">
      <alignment horizontal="center" wrapText="1"/>
    </xf>
    <xf numFmtId="0" fontId="27" fillId="6" borderId="1" xfId="0" applyFont="1" applyFill="1" applyBorder="1" applyAlignment="1">
      <alignment vertical="top" wrapText="1"/>
    </xf>
    <xf numFmtId="0" fontId="15" fillId="6" borderId="2" xfId="0" applyFont="1" applyFill="1" applyBorder="1" applyAlignment="1">
      <alignment horizontal="justify" vertical="top" wrapText="1"/>
    </xf>
    <xf numFmtId="0" fontId="15" fillId="6" borderId="3" xfId="0" applyFont="1" applyFill="1" applyBorder="1" applyAlignment="1">
      <alignment horizontal="justify" vertical="top" wrapText="1"/>
    </xf>
    <xf numFmtId="0" fontId="15" fillId="6" borderId="4" xfId="0" applyFont="1" applyFill="1" applyBorder="1" applyAlignment="1">
      <alignment horizontal="justify" vertical="top" wrapText="1"/>
    </xf>
    <xf numFmtId="0" fontId="2" fillId="6" borderId="2" xfId="0" applyFont="1" applyFill="1" applyBorder="1" applyAlignment="1">
      <alignment vertical="top" wrapText="1"/>
    </xf>
    <xf numFmtId="0" fontId="2" fillId="6" borderId="3" xfId="0" applyFont="1" applyFill="1" applyBorder="1" applyAlignment="1">
      <alignment vertical="top" wrapText="1"/>
    </xf>
    <xf numFmtId="0" fontId="2" fillId="6" borderId="4" xfId="0" applyFont="1" applyFill="1" applyBorder="1" applyAlignment="1">
      <alignment vertical="top" wrapText="1"/>
    </xf>
    <xf numFmtId="9" fontId="2" fillId="6" borderId="2" xfId="0" applyNumberFormat="1" applyFont="1" applyFill="1" applyBorder="1" applyAlignment="1">
      <alignment horizontal="center" vertical="top" wrapText="1"/>
    </xf>
    <xf numFmtId="0" fontId="2" fillId="6" borderId="3" xfId="0" applyFont="1" applyFill="1" applyBorder="1" applyAlignment="1">
      <alignment horizontal="center" vertical="top" wrapText="1"/>
    </xf>
    <xf numFmtId="0" fontId="16" fillId="0" borderId="1" xfId="0" applyFont="1" applyBorder="1" applyAlignment="1">
      <alignment wrapText="1"/>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6" borderId="2" xfId="0" applyFont="1" applyFill="1" applyBorder="1" applyAlignment="1">
      <alignment horizontal="left" vertical="top" wrapText="1"/>
    </xf>
    <xf numFmtId="0" fontId="9" fillId="0" borderId="2" xfId="0" applyFont="1" applyBorder="1" applyAlignment="1">
      <alignment horizontal="center" vertical="top" wrapText="1"/>
    </xf>
    <xf numFmtId="0" fontId="0" fillId="0" borderId="3" xfId="0" applyBorder="1" applyAlignment="1">
      <alignment wrapText="1"/>
    </xf>
    <xf numFmtId="0" fontId="0" fillId="0" borderId="4" xfId="0" applyBorder="1" applyAlignment="1">
      <alignment wrapText="1"/>
    </xf>
    <xf numFmtId="0" fontId="16" fillId="0" borderId="3" xfId="0" applyFont="1" applyBorder="1" applyAlignment="1">
      <alignment wrapText="1"/>
    </xf>
    <xf numFmtId="0" fontId="16" fillId="0" borderId="4" xfId="0" applyFont="1" applyBorder="1" applyAlignment="1">
      <alignmen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5" fillId="7" borderId="1" xfId="0" applyFont="1" applyFill="1" applyBorder="1" applyAlignment="1">
      <alignment horizontal="justify" vertical="top" wrapText="1"/>
    </xf>
    <xf numFmtId="0" fontId="15" fillId="7" borderId="1" xfId="0" applyFont="1" applyFill="1" applyBorder="1" applyAlignment="1">
      <alignment vertical="top" wrapText="1"/>
    </xf>
    <xf numFmtId="0" fontId="15" fillId="7" borderId="1" xfId="0" applyFont="1" applyFill="1" applyBorder="1" applyAlignment="1">
      <alignment horizontal="left" vertical="top" wrapText="1"/>
    </xf>
    <xf numFmtId="0" fontId="20" fillId="7" borderId="1" xfId="0" applyFont="1" applyFill="1" applyBorder="1" applyAlignment="1">
      <alignment horizontal="justify" vertical="top" wrapText="1"/>
    </xf>
    <xf numFmtId="0" fontId="20" fillId="7" borderId="1" xfId="0" applyFont="1" applyFill="1" applyBorder="1" applyAlignment="1">
      <alignment vertical="top" wrapText="1"/>
    </xf>
    <xf numFmtId="0" fontId="20" fillId="7" borderId="1" xfId="0" applyFont="1" applyFill="1" applyBorder="1" applyAlignment="1">
      <alignment horizontal="left" vertical="top" wrapText="1"/>
    </xf>
    <xf numFmtId="0" fontId="24" fillId="7" borderId="1" xfId="0" applyFont="1" applyFill="1" applyBorder="1" applyAlignment="1">
      <alignment horizontal="center"/>
    </xf>
    <xf numFmtId="0" fontId="15" fillId="7" borderId="1" xfId="0" applyFont="1" applyFill="1" applyBorder="1" applyAlignment="1">
      <alignment horizontal="center" vertical="top" wrapText="1"/>
    </xf>
    <xf numFmtId="0" fontId="21" fillId="7" borderId="1" xfId="0" applyFont="1" applyFill="1" applyBorder="1" applyAlignment="1">
      <alignment horizontal="left" wrapText="1"/>
    </xf>
    <xf numFmtId="0" fontId="17" fillId="7" borderId="1" xfId="0" applyFont="1" applyFill="1" applyBorder="1" applyAlignment="1">
      <alignment horizontal="left" vertical="top" wrapText="1"/>
    </xf>
    <xf numFmtId="0" fontId="17" fillId="7" borderId="1" xfId="0" applyFont="1" applyFill="1" applyBorder="1" applyAlignment="1">
      <alignment horizontal="center" vertical="top" wrapText="1"/>
    </xf>
    <xf numFmtId="0" fontId="21" fillId="7" borderId="1" xfId="0" applyFont="1" applyFill="1" applyBorder="1" applyAlignment="1">
      <alignment horizontal="justify" vertical="top" wrapText="1"/>
    </xf>
    <xf numFmtId="0" fontId="21" fillId="7" borderId="1" xfId="0" applyFont="1" applyFill="1" applyBorder="1" applyAlignment="1">
      <alignment vertical="top" wrapText="1"/>
    </xf>
    <xf numFmtId="0" fontId="21" fillId="7" borderId="1" xfId="0" applyFont="1" applyFill="1" applyBorder="1" applyAlignment="1">
      <alignment horizontal="center"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 fillId="0" borderId="7" xfId="0" applyFont="1" applyBorder="1" applyAlignment="1">
      <alignment horizontal="center" vertical="top" wrapText="1"/>
    </xf>
    <xf numFmtId="0" fontId="2" fillId="7" borderId="2" xfId="0" applyFont="1" applyFill="1" applyBorder="1" applyAlignment="1">
      <alignment horizontal="center" vertical="top" wrapText="1"/>
    </xf>
    <xf numFmtId="0" fontId="2" fillId="7" borderId="4" xfId="0" applyFont="1" applyFill="1" applyBorder="1" applyAlignment="1">
      <alignment horizontal="center" vertical="top" wrapText="1"/>
    </xf>
    <xf numFmtId="0" fontId="4" fillId="7" borderId="1" xfId="0" applyFont="1" applyFill="1" applyBorder="1" applyAlignment="1">
      <alignment horizontal="left" vertical="top" wrapText="1"/>
    </xf>
    <xf numFmtId="0" fontId="4" fillId="7" borderId="1" xfId="0" applyFont="1" applyFill="1" applyBorder="1" applyAlignment="1">
      <alignment horizontal="justify" vertical="top" wrapText="1"/>
    </xf>
    <xf numFmtId="0" fontId="2" fillId="7" borderId="3" xfId="0" applyFont="1" applyFill="1" applyBorder="1" applyAlignment="1">
      <alignment horizontal="center" vertical="top" wrapText="1"/>
    </xf>
    <xf numFmtId="0" fontId="3" fillId="7" borderId="1" xfId="0" applyFont="1" applyFill="1" applyBorder="1" applyAlignment="1">
      <alignment horizontal="center"/>
    </xf>
    <xf numFmtId="0" fontId="1" fillId="7" borderId="1" xfId="0" applyFont="1" applyFill="1" applyBorder="1" applyAlignment="1">
      <alignment horizontal="left" wrapText="1"/>
    </xf>
    <xf numFmtId="0" fontId="1" fillId="7" borderId="2" xfId="0" applyFont="1" applyFill="1" applyBorder="1" applyAlignment="1">
      <alignment horizontal="justify" vertical="top" wrapText="1"/>
    </xf>
    <xf numFmtId="0" fontId="1" fillId="7" borderId="3" xfId="0" applyFont="1" applyFill="1" applyBorder="1" applyAlignment="1">
      <alignment horizontal="justify" vertical="top" wrapText="1"/>
    </xf>
    <xf numFmtId="0" fontId="1" fillId="7" borderId="4" xfId="0" applyFont="1" applyFill="1" applyBorder="1" applyAlignment="1">
      <alignment horizontal="justify" vertical="top" wrapText="1"/>
    </xf>
    <xf numFmtId="0" fontId="1" fillId="7" borderId="2" xfId="0" applyFont="1" applyFill="1" applyBorder="1" applyAlignment="1">
      <alignment vertical="top" wrapText="1"/>
    </xf>
    <xf numFmtId="0" fontId="1" fillId="7" borderId="3" xfId="0" applyFont="1" applyFill="1" applyBorder="1" applyAlignment="1">
      <alignment vertical="top" wrapText="1"/>
    </xf>
    <xf numFmtId="0" fontId="1" fillId="7" borderId="4" xfId="0" applyFont="1" applyFill="1" applyBorder="1" applyAlignment="1">
      <alignment vertical="top" wrapText="1"/>
    </xf>
    <xf numFmtId="0" fontId="1" fillId="7" borderId="2" xfId="0" applyFont="1" applyFill="1" applyBorder="1" applyAlignment="1">
      <alignment horizontal="center" vertical="top" wrapText="1"/>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7" xfId="0" applyFont="1" applyFill="1" applyBorder="1" applyAlignment="1">
      <alignment horizontal="center"/>
    </xf>
    <xf numFmtId="0" fontId="3" fillId="7" borderId="11" xfId="0" applyFont="1" applyFill="1" applyBorder="1" applyAlignment="1">
      <alignment horizontal="center"/>
    </xf>
    <xf numFmtId="0" fontId="3" fillId="7" borderId="8" xfId="0" applyFont="1" applyFill="1" applyBorder="1" applyAlignment="1">
      <alignment horizontal="center"/>
    </xf>
    <xf numFmtId="0" fontId="3" fillId="7" borderId="5" xfId="0" applyFont="1" applyFill="1" applyBorder="1" applyAlignment="1">
      <alignment horizontal="center"/>
    </xf>
    <xf numFmtId="0" fontId="2" fillId="7" borderId="3" xfId="0" applyFont="1" applyFill="1" applyBorder="1" applyAlignment="1">
      <alignment horizontal="left" vertical="top" wrapText="1"/>
    </xf>
    <xf numFmtId="0" fontId="2" fillId="7" borderId="4" xfId="0" applyFont="1" applyFill="1" applyBorder="1" applyAlignment="1">
      <alignment horizontal="left" vertical="top" wrapText="1"/>
    </xf>
    <xf numFmtId="0" fontId="4" fillId="7" borderId="2" xfId="0" applyFont="1" applyFill="1" applyBorder="1" applyAlignment="1">
      <alignment horizontal="justify" vertical="top" wrapText="1"/>
    </xf>
    <xf numFmtId="0" fontId="4" fillId="7" borderId="3" xfId="0" applyFont="1" applyFill="1" applyBorder="1" applyAlignment="1">
      <alignment horizontal="justify" vertical="top" wrapText="1"/>
    </xf>
    <xf numFmtId="0" fontId="4" fillId="7" borderId="4" xfId="0" applyFont="1" applyFill="1" applyBorder="1" applyAlignment="1">
      <alignment horizontal="justify"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2" fillId="7" borderId="2" xfId="0" applyFont="1" applyFill="1" applyBorder="1" applyAlignment="1">
      <alignment horizontal="justify" vertical="top" wrapText="1"/>
    </xf>
    <xf numFmtId="0" fontId="2" fillId="7" borderId="3" xfId="0" applyFont="1" applyFill="1" applyBorder="1" applyAlignment="1">
      <alignment horizontal="justify" vertical="top" wrapText="1"/>
    </xf>
    <xf numFmtId="0" fontId="2" fillId="7" borderId="4" xfId="0" applyFont="1" applyFill="1" applyBorder="1" applyAlignment="1">
      <alignment horizontal="justify" vertical="top" wrapText="1"/>
    </xf>
    <xf numFmtId="0" fontId="13" fillId="7" borderId="2" xfId="0" applyFont="1" applyFill="1" applyBorder="1" applyAlignment="1">
      <alignment horizontal="center" vertical="top" wrapText="1"/>
    </xf>
    <xf numFmtId="0" fontId="13" fillId="7" borderId="4" xfId="0" applyFont="1" applyFill="1" applyBorder="1" applyAlignment="1">
      <alignment horizontal="center" vertical="top" wrapText="1"/>
    </xf>
    <xf numFmtId="0" fontId="1" fillId="7" borderId="7" xfId="0" applyFont="1" applyFill="1" applyBorder="1" applyAlignment="1">
      <alignment horizontal="center" vertical="top" wrapText="1"/>
    </xf>
    <xf numFmtId="0" fontId="13" fillId="7" borderId="3" xfId="0" applyFont="1" applyFill="1" applyBorder="1" applyAlignment="1">
      <alignment horizontal="center"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4" xfId="0" applyFont="1" applyFill="1" applyBorder="1" applyAlignment="1">
      <alignment horizontal="left" vertical="top" wrapText="1"/>
    </xf>
    <xf numFmtId="0" fontId="3" fillId="7" borderId="2" xfId="0" applyFont="1" applyFill="1" applyBorder="1" applyAlignment="1">
      <alignment horizontal="center"/>
    </xf>
    <xf numFmtId="0" fontId="3" fillId="7" borderId="6" xfId="0" applyFont="1" applyFill="1" applyBorder="1" applyAlignment="1">
      <alignment horizontal="center"/>
    </xf>
    <xf numFmtId="0" fontId="3" fillId="7" borderId="9" xfId="0" applyFont="1" applyFill="1" applyBorder="1" applyAlignment="1">
      <alignment horizontal="center"/>
    </xf>
    <xf numFmtId="0" fontId="3" fillId="7" borderId="10" xfId="0" applyFont="1" applyFill="1" applyBorder="1" applyAlignment="1">
      <alignment horizontal="center"/>
    </xf>
    <xf numFmtId="0" fontId="3" fillId="7" borderId="0" xfId="0" applyFont="1" applyFill="1" applyBorder="1" applyAlignment="1">
      <alignment horizontal="center"/>
    </xf>
    <xf numFmtId="0" fontId="3" fillId="7" borderId="13" xfId="0" applyFont="1" applyFill="1" applyBorder="1" applyAlignment="1">
      <alignment horizontal="center"/>
    </xf>
    <xf numFmtId="0" fontId="1" fillId="7" borderId="2" xfId="0" applyFont="1" applyFill="1" applyBorder="1" applyAlignment="1">
      <alignment horizontal="left"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4" fillId="7" borderId="6" xfId="0" applyFont="1" applyFill="1" applyBorder="1" applyAlignment="1">
      <alignment horizontal="justify" vertical="top" wrapText="1"/>
    </xf>
    <xf numFmtId="0" fontId="4" fillId="7" borderId="7" xfId="0" applyFont="1" applyFill="1" applyBorder="1" applyAlignment="1">
      <alignment horizontal="justify" vertical="top" wrapText="1"/>
    </xf>
    <xf numFmtId="0" fontId="4" fillId="7" borderId="8" xfId="0" applyFont="1" applyFill="1" applyBorder="1" applyAlignment="1">
      <alignment horizontal="justify" vertical="top" wrapText="1"/>
    </xf>
    <xf numFmtId="0" fontId="2" fillId="7" borderId="2" xfId="0" applyFont="1" applyFill="1" applyBorder="1" applyAlignment="1">
      <alignment horizontal="left" vertical="top" wrapText="1" indent="2"/>
    </xf>
    <xf numFmtId="0" fontId="2" fillId="7" borderId="3" xfId="0" applyFont="1" applyFill="1" applyBorder="1" applyAlignment="1">
      <alignment horizontal="left" vertical="top" wrapText="1" indent="2"/>
    </xf>
    <xf numFmtId="0" fontId="2" fillId="7" borderId="4" xfId="0" applyFont="1" applyFill="1" applyBorder="1" applyAlignment="1">
      <alignment horizontal="left" vertical="top" wrapText="1" indent="2"/>
    </xf>
    <xf numFmtId="0" fontId="1"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287"/>
  <sheetViews>
    <sheetView tabSelected="1" topLeftCell="A2" workbookViewId="0">
      <selection activeCell="P297" sqref="P297"/>
    </sheetView>
  </sheetViews>
  <sheetFormatPr defaultRowHeight="15"/>
  <cols>
    <col min="1" max="1" width="8.7109375" customWidth="1"/>
    <col min="2" max="2" width="20.85546875" customWidth="1"/>
    <col min="3" max="3" width="6.140625" customWidth="1"/>
    <col min="4" max="4" width="5.85546875" customWidth="1"/>
    <col min="5" max="5" width="13.85546875" customWidth="1"/>
    <col min="6" max="6" width="14.42578125" customWidth="1"/>
    <col min="10" max="10" width="11.7109375" customWidth="1"/>
    <col min="11" max="11" width="20" customWidth="1"/>
  </cols>
  <sheetData>
    <row r="1" spans="1:11">
      <c r="A1" s="81"/>
      <c r="B1" s="81"/>
      <c r="C1" s="81"/>
      <c r="D1" s="81"/>
      <c r="E1" s="81"/>
      <c r="F1" s="81"/>
      <c r="G1" s="81"/>
      <c r="H1" s="81"/>
      <c r="I1" s="81"/>
      <c r="J1" s="81"/>
      <c r="K1" s="81"/>
    </row>
    <row r="2" spans="1:11" ht="15" customHeight="1">
      <c r="A2" s="451"/>
      <c r="B2" s="451" t="s">
        <v>0</v>
      </c>
      <c r="C2" s="451" t="s">
        <v>8</v>
      </c>
      <c r="D2" s="451" t="s">
        <v>1</v>
      </c>
      <c r="E2" s="451" t="s">
        <v>2</v>
      </c>
      <c r="F2" s="451" t="s">
        <v>7</v>
      </c>
      <c r="G2" s="451" t="s">
        <v>3</v>
      </c>
      <c r="H2" s="451" t="s">
        <v>4</v>
      </c>
      <c r="I2" s="451" t="s">
        <v>5</v>
      </c>
      <c r="J2" s="451" t="s">
        <v>6</v>
      </c>
      <c r="K2" s="452" t="s">
        <v>9</v>
      </c>
    </row>
    <row r="3" spans="1:11">
      <c r="A3" s="451"/>
      <c r="B3" s="451"/>
      <c r="C3" s="451"/>
      <c r="D3" s="451"/>
      <c r="E3" s="451"/>
      <c r="F3" s="451"/>
      <c r="G3" s="451"/>
      <c r="H3" s="451"/>
      <c r="I3" s="451"/>
      <c r="J3" s="451"/>
      <c r="K3" s="452"/>
    </row>
    <row r="4" spans="1:11">
      <c r="A4" s="451"/>
      <c r="B4" s="451"/>
      <c r="C4" s="451"/>
      <c r="D4" s="451"/>
      <c r="E4" s="451"/>
      <c r="F4" s="451"/>
      <c r="G4" s="451"/>
      <c r="H4" s="451"/>
      <c r="I4" s="451"/>
      <c r="J4" s="451"/>
      <c r="K4" s="452"/>
    </row>
    <row r="5" spans="1:11">
      <c r="A5" s="451"/>
      <c r="B5" s="451"/>
      <c r="C5" s="451"/>
      <c r="D5" s="451"/>
      <c r="E5" s="451"/>
      <c r="F5" s="451"/>
      <c r="G5" s="451"/>
      <c r="H5" s="451"/>
      <c r="I5" s="451"/>
      <c r="J5" s="451"/>
      <c r="K5" s="452"/>
    </row>
    <row r="6" spans="1:11">
      <c r="A6" s="451"/>
      <c r="B6" s="451"/>
      <c r="C6" s="451"/>
      <c r="D6" s="451"/>
      <c r="E6" s="451"/>
      <c r="F6" s="451"/>
      <c r="G6" s="451"/>
      <c r="H6" s="451"/>
      <c r="I6" s="451"/>
      <c r="J6" s="451"/>
      <c r="K6" s="452"/>
    </row>
    <row r="7" spans="1:11">
      <c r="A7" s="451"/>
      <c r="B7" s="451"/>
      <c r="C7" s="451"/>
      <c r="D7" s="451"/>
      <c r="E7" s="451"/>
      <c r="F7" s="451"/>
      <c r="G7" s="451"/>
      <c r="H7" s="451"/>
      <c r="I7" s="451"/>
      <c r="J7" s="451"/>
      <c r="K7" s="452"/>
    </row>
    <row r="8" spans="1:11">
      <c r="A8" s="451"/>
      <c r="B8" s="451"/>
      <c r="C8" s="451"/>
      <c r="D8" s="451"/>
      <c r="E8" s="451"/>
      <c r="F8" s="451"/>
      <c r="G8" s="451"/>
      <c r="H8" s="451"/>
      <c r="I8" s="451"/>
      <c r="J8" s="451"/>
      <c r="K8" s="452"/>
    </row>
    <row r="9" spans="1:11">
      <c r="A9" s="451"/>
      <c r="B9" s="451"/>
      <c r="C9" s="451"/>
      <c r="D9" s="451"/>
      <c r="E9" s="451"/>
      <c r="F9" s="451"/>
      <c r="G9" s="451"/>
      <c r="H9" s="451"/>
      <c r="I9" s="451"/>
      <c r="J9" s="451"/>
      <c r="K9" s="452"/>
    </row>
    <row r="10" spans="1:11" ht="5.25" customHeight="1">
      <c r="A10" s="451"/>
      <c r="B10" s="451"/>
      <c r="C10" s="451"/>
      <c r="D10" s="451"/>
      <c r="E10" s="451"/>
      <c r="F10" s="451"/>
      <c r="G10" s="451"/>
      <c r="H10" s="451"/>
      <c r="I10" s="451"/>
      <c r="J10" s="451"/>
      <c r="K10" s="452"/>
    </row>
    <row r="11" spans="1:11">
      <c r="A11" s="453" t="s">
        <v>10</v>
      </c>
      <c r="B11" s="453"/>
      <c r="C11" s="453"/>
      <c r="D11" s="453"/>
      <c r="E11" s="453"/>
      <c r="F11" s="453"/>
      <c r="G11" s="453"/>
      <c r="H11" s="453"/>
      <c r="I11" s="453"/>
      <c r="J11" s="453"/>
      <c r="K11" s="183"/>
    </row>
    <row r="12" spans="1:11" ht="216.75" customHeight="1">
      <c r="A12" s="458" t="s">
        <v>11</v>
      </c>
      <c r="B12" s="457" t="s">
        <v>12</v>
      </c>
      <c r="C12" s="458"/>
      <c r="D12" s="458"/>
      <c r="E12" s="47" t="s">
        <v>22</v>
      </c>
      <c r="F12" s="47" t="s">
        <v>22</v>
      </c>
      <c r="G12" s="458" t="s">
        <v>13</v>
      </c>
      <c r="H12" s="458" t="s">
        <v>14</v>
      </c>
      <c r="I12" s="458" t="s">
        <v>1738</v>
      </c>
      <c r="J12" s="458" t="s">
        <v>1008</v>
      </c>
      <c r="K12" s="464" t="s">
        <v>1554</v>
      </c>
    </row>
    <row r="13" spans="1:11">
      <c r="A13" s="458"/>
      <c r="B13" s="457"/>
      <c r="C13" s="458"/>
      <c r="D13" s="458"/>
      <c r="E13" s="47">
        <f>E17+'1.1.2.'!E2+'1.1.3.'!E17+'1.1.4.'!E17+'1.1.5.'!E17+'1.1.6.'!E17</f>
        <v>984065711</v>
      </c>
      <c r="F13" s="47">
        <v>351311354.80000001</v>
      </c>
      <c r="G13" s="458"/>
      <c r="H13" s="458"/>
      <c r="I13" s="458"/>
      <c r="J13" s="458"/>
      <c r="K13" s="464"/>
    </row>
    <row r="14" spans="1:11">
      <c r="A14" s="458"/>
      <c r="B14" s="457"/>
      <c r="C14" s="458"/>
      <c r="D14" s="458"/>
      <c r="E14" s="47"/>
      <c r="F14" s="47" t="s">
        <v>23</v>
      </c>
      <c r="G14" s="458"/>
      <c r="H14" s="458"/>
      <c r="I14" s="458"/>
      <c r="J14" s="458"/>
      <c r="K14" s="464"/>
    </row>
    <row r="15" spans="1:11" ht="28.5" customHeight="1">
      <c r="A15" s="458"/>
      <c r="B15" s="457"/>
      <c r="C15" s="458"/>
      <c r="D15" s="458"/>
      <c r="E15" s="47"/>
      <c r="F15" s="96">
        <f>F19+'1.1.2.'!F4+'1.1.3.'!F18+'1.1.4.'!F19+'1.1.5.'!F19+'1.1.6.'!F19</f>
        <v>242683595.12</v>
      </c>
      <c r="G15" s="458"/>
      <c r="H15" s="458"/>
      <c r="I15" s="458"/>
      <c r="J15" s="458"/>
      <c r="K15" s="464"/>
    </row>
    <row r="16" spans="1:11" ht="270" customHeight="1">
      <c r="A16" s="462" t="s">
        <v>15</v>
      </c>
      <c r="B16" s="463" t="s">
        <v>16</v>
      </c>
      <c r="C16" s="462"/>
      <c r="D16" s="462"/>
      <c r="E16" s="47" t="s">
        <v>22</v>
      </c>
      <c r="F16" s="47" t="s">
        <v>22</v>
      </c>
      <c r="G16" s="462" t="s">
        <v>17</v>
      </c>
      <c r="H16" s="462">
        <v>22</v>
      </c>
      <c r="I16" s="462">
        <v>91</v>
      </c>
      <c r="J16" s="462" t="s">
        <v>1302</v>
      </c>
      <c r="K16" s="465" t="s">
        <v>1488</v>
      </c>
    </row>
    <row r="17" spans="1:11">
      <c r="A17" s="462"/>
      <c r="B17" s="463"/>
      <c r="C17" s="462"/>
      <c r="D17" s="462"/>
      <c r="E17" s="47">
        <f>E21+E125+E265</f>
        <v>25084229</v>
      </c>
      <c r="F17" s="49">
        <f>F21+F125+F265</f>
        <v>10190952.439999999</v>
      </c>
      <c r="G17" s="462"/>
      <c r="H17" s="462"/>
      <c r="I17" s="462"/>
      <c r="J17" s="462"/>
      <c r="K17" s="466"/>
    </row>
    <row r="18" spans="1:11">
      <c r="A18" s="462"/>
      <c r="B18" s="463"/>
      <c r="C18" s="462"/>
      <c r="D18" s="462"/>
      <c r="E18" s="456"/>
      <c r="F18" s="47" t="s">
        <v>23</v>
      </c>
      <c r="G18" s="462"/>
      <c r="H18" s="462"/>
      <c r="I18" s="462"/>
      <c r="J18" s="462"/>
      <c r="K18" s="466"/>
    </row>
    <row r="19" spans="1:11" ht="12.75" customHeight="1">
      <c r="A19" s="462"/>
      <c r="B19" s="463"/>
      <c r="C19" s="462"/>
      <c r="D19" s="462"/>
      <c r="E19" s="456"/>
      <c r="F19" s="47">
        <f>F23+F127+F267</f>
        <v>8661105.7200000007</v>
      </c>
      <c r="G19" s="462"/>
      <c r="H19" s="462"/>
      <c r="I19" s="462"/>
      <c r="J19" s="462"/>
      <c r="K19" s="466"/>
    </row>
    <row r="20" spans="1:11" ht="20.25" customHeight="1">
      <c r="A20" s="451" t="s">
        <v>18</v>
      </c>
      <c r="B20" s="457" t="s">
        <v>19</v>
      </c>
      <c r="C20" s="458" t="s">
        <v>20</v>
      </c>
      <c r="D20" s="458"/>
      <c r="E20" s="47" t="s">
        <v>22</v>
      </c>
      <c r="F20" s="47" t="s">
        <v>22</v>
      </c>
      <c r="G20" s="454" t="s">
        <v>21</v>
      </c>
      <c r="H20" s="454" t="s">
        <v>21</v>
      </c>
      <c r="I20" s="454"/>
      <c r="J20" s="454" t="s">
        <v>21</v>
      </c>
      <c r="K20" s="455" t="s">
        <v>1489</v>
      </c>
    </row>
    <row r="21" spans="1:11">
      <c r="A21" s="451"/>
      <c r="B21" s="457"/>
      <c r="C21" s="458"/>
      <c r="D21" s="458"/>
      <c r="E21" s="47">
        <v>6754705</v>
      </c>
      <c r="F21" s="49">
        <f>F25+F29+F33+F37+F41+F45+F49+F53+F57+F61+F65+F69+F73+F77+F81+F85+F89+F93+F97+F101+F105+F109+F113+F117+F121</f>
        <v>5308777.1899999995</v>
      </c>
      <c r="G21" s="454"/>
      <c r="H21" s="454"/>
      <c r="I21" s="454"/>
      <c r="J21" s="454"/>
      <c r="K21" s="455"/>
    </row>
    <row r="22" spans="1:11">
      <c r="A22" s="451"/>
      <c r="B22" s="457"/>
      <c r="C22" s="458"/>
      <c r="D22" s="458"/>
      <c r="E22" s="456"/>
      <c r="F22" s="47" t="s">
        <v>23</v>
      </c>
      <c r="G22" s="454"/>
      <c r="H22" s="454"/>
      <c r="I22" s="454"/>
      <c r="J22" s="454"/>
      <c r="K22" s="455"/>
    </row>
    <row r="23" spans="1:11" ht="24.75" customHeight="1">
      <c r="A23" s="451"/>
      <c r="B23" s="457"/>
      <c r="C23" s="458"/>
      <c r="D23" s="458"/>
      <c r="E23" s="456"/>
      <c r="F23" s="47">
        <f>F27+F31+F35+F39+F43+F47+F51+F55+F59+F63+F67+F71+F75+F79+F83+F87+F91+F95+F99+F103+F107+F111+F115+F119+F123</f>
        <v>4511260.82</v>
      </c>
      <c r="G23" s="454"/>
      <c r="H23" s="454"/>
      <c r="I23" s="454"/>
      <c r="J23" s="454"/>
      <c r="K23" s="455"/>
    </row>
    <row r="24" spans="1:11" ht="16.5" customHeight="1">
      <c r="A24" s="446"/>
      <c r="B24" s="447" t="s">
        <v>25</v>
      </c>
      <c r="C24" s="446"/>
      <c r="D24" s="448">
        <v>2011</v>
      </c>
      <c r="E24" s="448"/>
      <c r="F24" s="182" t="s">
        <v>22</v>
      </c>
      <c r="G24" s="449" t="s">
        <v>21</v>
      </c>
      <c r="H24" s="449" t="s">
        <v>21</v>
      </c>
      <c r="I24" s="449"/>
      <c r="J24" s="449" t="s">
        <v>21</v>
      </c>
      <c r="K24" s="450" t="s">
        <v>1459</v>
      </c>
    </row>
    <row r="25" spans="1:11">
      <c r="A25" s="446"/>
      <c r="B25" s="447"/>
      <c r="C25" s="446"/>
      <c r="D25" s="448"/>
      <c r="E25" s="448"/>
      <c r="F25" s="182">
        <v>94700</v>
      </c>
      <c r="G25" s="449"/>
      <c r="H25" s="449"/>
      <c r="I25" s="449"/>
      <c r="J25" s="449"/>
      <c r="K25" s="450"/>
    </row>
    <row r="26" spans="1:11">
      <c r="A26" s="446"/>
      <c r="B26" s="447"/>
      <c r="C26" s="446"/>
      <c r="D26" s="448"/>
      <c r="E26" s="448"/>
      <c r="F26" s="182" t="s">
        <v>23</v>
      </c>
      <c r="G26" s="449"/>
      <c r="H26" s="449"/>
      <c r="I26" s="449"/>
      <c r="J26" s="449"/>
      <c r="K26" s="450"/>
    </row>
    <row r="27" spans="1:11" ht="11.25" customHeight="1">
      <c r="A27" s="446"/>
      <c r="B27" s="447"/>
      <c r="C27" s="446"/>
      <c r="D27" s="448"/>
      <c r="E27" s="448"/>
      <c r="F27" s="182">
        <v>79638</v>
      </c>
      <c r="G27" s="449"/>
      <c r="H27" s="449"/>
      <c r="I27" s="449"/>
      <c r="J27" s="449"/>
      <c r="K27" s="450"/>
    </row>
    <row r="28" spans="1:11" ht="13.5" customHeight="1">
      <c r="A28" s="446"/>
      <c r="B28" s="447" t="s">
        <v>24</v>
      </c>
      <c r="C28" s="446"/>
      <c r="D28" s="448">
        <v>2011</v>
      </c>
      <c r="E28" s="448"/>
      <c r="F28" s="182" t="s">
        <v>22</v>
      </c>
      <c r="G28" s="449" t="s">
        <v>21</v>
      </c>
      <c r="H28" s="449" t="s">
        <v>21</v>
      </c>
      <c r="I28" s="449"/>
      <c r="J28" s="449" t="s">
        <v>21</v>
      </c>
      <c r="K28" s="450" t="s">
        <v>1460</v>
      </c>
    </row>
    <row r="29" spans="1:11" ht="12" customHeight="1">
      <c r="A29" s="446"/>
      <c r="B29" s="447"/>
      <c r="C29" s="446"/>
      <c r="D29" s="448"/>
      <c r="E29" s="448"/>
      <c r="F29" s="182">
        <v>93692</v>
      </c>
      <c r="G29" s="449"/>
      <c r="H29" s="449"/>
      <c r="I29" s="449"/>
      <c r="J29" s="449"/>
      <c r="K29" s="450"/>
    </row>
    <row r="30" spans="1:11" ht="12" customHeight="1">
      <c r="A30" s="446"/>
      <c r="B30" s="447"/>
      <c r="C30" s="446"/>
      <c r="D30" s="448"/>
      <c r="E30" s="448"/>
      <c r="F30" s="182" t="s">
        <v>23</v>
      </c>
      <c r="G30" s="449"/>
      <c r="H30" s="449"/>
      <c r="I30" s="449"/>
      <c r="J30" s="449"/>
      <c r="K30" s="450"/>
    </row>
    <row r="31" spans="1:11">
      <c r="A31" s="446"/>
      <c r="B31" s="447"/>
      <c r="C31" s="446"/>
      <c r="D31" s="448"/>
      <c r="E31" s="448"/>
      <c r="F31" s="182">
        <v>79638</v>
      </c>
      <c r="G31" s="449"/>
      <c r="H31" s="449"/>
      <c r="I31" s="449"/>
      <c r="J31" s="449"/>
      <c r="K31" s="450"/>
    </row>
    <row r="32" spans="1:11" ht="13.5" customHeight="1">
      <c r="A32" s="446"/>
      <c r="B32" s="447" t="s">
        <v>26</v>
      </c>
      <c r="C32" s="446"/>
      <c r="D32" s="448">
        <v>2011</v>
      </c>
      <c r="E32" s="448"/>
      <c r="F32" s="182" t="s">
        <v>22</v>
      </c>
      <c r="G32" s="449" t="s">
        <v>21</v>
      </c>
      <c r="H32" s="449" t="s">
        <v>21</v>
      </c>
      <c r="I32" s="449"/>
      <c r="J32" s="449" t="s">
        <v>21</v>
      </c>
      <c r="K32" s="450" t="s">
        <v>1461</v>
      </c>
    </row>
    <row r="33" spans="1:11">
      <c r="A33" s="446"/>
      <c r="B33" s="447"/>
      <c r="C33" s="446"/>
      <c r="D33" s="448"/>
      <c r="E33" s="448"/>
      <c r="F33" s="182">
        <v>92582</v>
      </c>
      <c r="G33" s="449"/>
      <c r="H33" s="449"/>
      <c r="I33" s="449"/>
      <c r="J33" s="449"/>
      <c r="K33" s="450"/>
    </row>
    <row r="34" spans="1:11">
      <c r="A34" s="446"/>
      <c r="B34" s="447"/>
      <c r="C34" s="446"/>
      <c r="D34" s="448"/>
      <c r="E34" s="448"/>
      <c r="F34" s="182" t="s">
        <v>23</v>
      </c>
      <c r="G34" s="449"/>
      <c r="H34" s="449"/>
      <c r="I34" s="449"/>
      <c r="J34" s="449"/>
      <c r="K34" s="450"/>
    </row>
    <row r="35" spans="1:11">
      <c r="A35" s="446"/>
      <c r="B35" s="447"/>
      <c r="C35" s="446"/>
      <c r="D35" s="448"/>
      <c r="E35" s="448"/>
      <c r="F35" s="182">
        <v>78694.7</v>
      </c>
      <c r="G35" s="449"/>
      <c r="H35" s="449"/>
      <c r="I35" s="449"/>
      <c r="J35" s="449"/>
      <c r="K35" s="450"/>
    </row>
    <row r="36" spans="1:11" ht="14.25" customHeight="1">
      <c r="A36" s="446"/>
      <c r="B36" s="447" t="s">
        <v>27</v>
      </c>
      <c r="C36" s="446"/>
      <c r="D36" s="448">
        <v>2011</v>
      </c>
      <c r="E36" s="448"/>
      <c r="F36" s="182" t="s">
        <v>22</v>
      </c>
      <c r="G36" s="449" t="s">
        <v>21</v>
      </c>
      <c r="H36" s="449" t="s">
        <v>21</v>
      </c>
      <c r="I36" s="449"/>
      <c r="J36" s="449" t="s">
        <v>21</v>
      </c>
      <c r="K36" s="450" t="s">
        <v>1462</v>
      </c>
    </row>
    <row r="37" spans="1:11">
      <c r="A37" s="446"/>
      <c r="B37" s="447"/>
      <c r="C37" s="446"/>
      <c r="D37" s="448"/>
      <c r="E37" s="448"/>
      <c r="F37" s="182">
        <v>93691.76</v>
      </c>
      <c r="G37" s="449"/>
      <c r="H37" s="449"/>
      <c r="I37" s="449"/>
      <c r="J37" s="449"/>
      <c r="K37" s="450"/>
    </row>
    <row r="38" spans="1:11" ht="12.75" customHeight="1">
      <c r="A38" s="446"/>
      <c r="B38" s="447"/>
      <c r="C38" s="446"/>
      <c r="D38" s="448"/>
      <c r="E38" s="448"/>
      <c r="F38" s="182" t="s">
        <v>23</v>
      </c>
      <c r="G38" s="449"/>
      <c r="H38" s="449"/>
      <c r="I38" s="449"/>
      <c r="J38" s="449"/>
      <c r="K38" s="450"/>
    </row>
    <row r="39" spans="1:11" ht="12" customHeight="1">
      <c r="A39" s="446"/>
      <c r="B39" s="447"/>
      <c r="C39" s="446"/>
      <c r="D39" s="448"/>
      <c r="E39" s="448"/>
      <c r="F39" s="182">
        <v>79637.8</v>
      </c>
      <c r="G39" s="449"/>
      <c r="H39" s="449"/>
      <c r="I39" s="449"/>
      <c r="J39" s="449"/>
      <c r="K39" s="450"/>
    </row>
    <row r="40" spans="1:11" ht="20.25" customHeight="1">
      <c r="A40" s="446"/>
      <c r="B40" s="447" t="s">
        <v>28</v>
      </c>
      <c r="C40" s="446"/>
      <c r="D40" s="448">
        <v>2010</v>
      </c>
      <c r="E40" s="448"/>
      <c r="F40" s="182" t="s">
        <v>22</v>
      </c>
      <c r="G40" s="449" t="s">
        <v>21</v>
      </c>
      <c r="H40" s="449" t="s">
        <v>21</v>
      </c>
      <c r="I40" s="449"/>
      <c r="J40" s="449" t="s">
        <v>21</v>
      </c>
      <c r="K40" s="450" t="s">
        <v>1463</v>
      </c>
    </row>
    <row r="41" spans="1:11">
      <c r="A41" s="446"/>
      <c r="B41" s="447"/>
      <c r="C41" s="446"/>
      <c r="D41" s="448"/>
      <c r="E41" s="448"/>
      <c r="F41" s="182">
        <v>93692</v>
      </c>
      <c r="G41" s="449"/>
      <c r="H41" s="449"/>
      <c r="I41" s="449"/>
      <c r="J41" s="449"/>
      <c r="K41" s="450"/>
    </row>
    <row r="42" spans="1:11">
      <c r="A42" s="446"/>
      <c r="B42" s="447"/>
      <c r="C42" s="446"/>
      <c r="D42" s="448"/>
      <c r="E42" s="448"/>
      <c r="F42" s="182" t="s">
        <v>23</v>
      </c>
      <c r="G42" s="449"/>
      <c r="H42" s="449"/>
      <c r="I42" s="449"/>
      <c r="J42" s="449"/>
      <c r="K42" s="450"/>
    </row>
    <row r="43" spans="1:11">
      <c r="A43" s="446"/>
      <c r="B43" s="447"/>
      <c r="C43" s="446"/>
      <c r="D43" s="448"/>
      <c r="E43" s="448"/>
      <c r="F43" s="182">
        <v>79638.2</v>
      </c>
      <c r="G43" s="449"/>
      <c r="H43" s="449"/>
      <c r="I43" s="449"/>
      <c r="J43" s="449"/>
      <c r="K43" s="450"/>
    </row>
    <row r="44" spans="1:11" ht="20.25" customHeight="1">
      <c r="A44" s="446"/>
      <c r="B44" s="447" t="s">
        <v>29</v>
      </c>
      <c r="C44" s="446"/>
      <c r="D44" s="448">
        <v>2011</v>
      </c>
      <c r="E44" s="448"/>
      <c r="F44" s="182" t="s">
        <v>22</v>
      </c>
      <c r="G44" s="449" t="s">
        <v>21</v>
      </c>
      <c r="H44" s="449" t="s">
        <v>21</v>
      </c>
      <c r="I44" s="449"/>
      <c r="J44" s="449" t="s">
        <v>21</v>
      </c>
      <c r="K44" s="450" t="s">
        <v>1464</v>
      </c>
    </row>
    <row r="45" spans="1:11">
      <c r="A45" s="446"/>
      <c r="B45" s="447"/>
      <c r="C45" s="446"/>
      <c r="D45" s="448"/>
      <c r="E45" s="448"/>
      <c r="F45" s="182">
        <v>44440</v>
      </c>
      <c r="G45" s="449"/>
      <c r="H45" s="449"/>
      <c r="I45" s="449"/>
      <c r="J45" s="449"/>
      <c r="K45" s="450"/>
    </row>
    <row r="46" spans="1:11">
      <c r="A46" s="446"/>
      <c r="B46" s="447"/>
      <c r="C46" s="446"/>
      <c r="D46" s="448"/>
      <c r="E46" s="448"/>
      <c r="F46" s="182" t="s">
        <v>23</v>
      </c>
      <c r="G46" s="449"/>
      <c r="H46" s="449"/>
      <c r="I46" s="449"/>
      <c r="J46" s="449"/>
      <c r="K46" s="450"/>
    </row>
    <row r="47" spans="1:11">
      <c r="A47" s="446"/>
      <c r="B47" s="447"/>
      <c r="C47" s="446"/>
      <c r="D47" s="448"/>
      <c r="E47" s="448"/>
      <c r="F47" s="182">
        <v>37774</v>
      </c>
      <c r="G47" s="449"/>
      <c r="H47" s="449"/>
      <c r="I47" s="449"/>
      <c r="J47" s="449"/>
      <c r="K47" s="450"/>
    </row>
    <row r="48" spans="1:11" ht="20.25" customHeight="1">
      <c r="A48" s="446"/>
      <c r="B48" s="447" t="s">
        <v>30</v>
      </c>
      <c r="C48" s="446"/>
      <c r="D48" s="448">
        <v>2011</v>
      </c>
      <c r="E48" s="448"/>
      <c r="F48" s="182" t="s">
        <v>22</v>
      </c>
      <c r="G48" s="449" t="s">
        <v>21</v>
      </c>
      <c r="H48" s="449" t="s">
        <v>21</v>
      </c>
      <c r="I48" s="449"/>
      <c r="J48" s="449" t="s">
        <v>21</v>
      </c>
      <c r="K48" s="450" t="s">
        <v>1465</v>
      </c>
    </row>
    <row r="49" spans="1:11">
      <c r="A49" s="446"/>
      <c r="B49" s="447"/>
      <c r="C49" s="446"/>
      <c r="D49" s="448"/>
      <c r="E49" s="448"/>
      <c r="F49" s="182">
        <v>93692</v>
      </c>
      <c r="G49" s="449"/>
      <c r="H49" s="449"/>
      <c r="I49" s="449"/>
      <c r="J49" s="449"/>
      <c r="K49" s="450"/>
    </row>
    <row r="50" spans="1:11">
      <c r="A50" s="446"/>
      <c r="B50" s="447"/>
      <c r="C50" s="446"/>
      <c r="D50" s="448"/>
      <c r="E50" s="448"/>
      <c r="F50" s="182" t="s">
        <v>23</v>
      </c>
      <c r="G50" s="449"/>
      <c r="H50" s="449"/>
      <c r="I50" s="449"/>
      <c r="J50" s="449"/>
      <c r="K50" s="450"/>
    </row>
    <row r="51" spans="1:11">
      <c r="A51" s="446"/>
      <c r="B51" s="447"/>
      <c r="C51" s="446"/>
      <c r="D51" s="448"/>
      <c r="E51" s="448"/>
      <c r="F51" s="182">
        <v>79638</v>
      </c>
      <c r="G51" s="449"/>
      <c r="H51" s="449"/>
      <c r="I51" s="449"/>
      <c r="J51" s="449"/>
      <c r="K51" s="450"/>
    </row>
    <row r="52" spans="1:11" ht="20.25" customHeight="1">
      <c r="A52" s="446"/>
      <c r="B52" s="447" t="s">
        <v>31</v>
      </c>
      <c r="C52" s="446"/>
      <c r="D52" s="448">
        <v>2012</v>
      </c>
      <c r="E52" s="448"/>
      <c r="F52" s="182" t="s">
        <v>22</v>
      </c>
      <c r="G52" s="449" t="s">
        <v>21</v>
      </c>
      <c r="H52" s="449" t="s">
        <v>21</v>
      </c>
      <c r="I52" s="449"/>
      <c r="J52" s="449" t="s">
        <v>21</v>
      </c>
      <c r="K52" s="450" t="s">
        <v>1466</v>
      </c>
    </row>
    <row r="53" spans="1:11">
      <c r="A53" s="446"/>
      <c r="B53" s="447"/>
      <c r="C53" s="446"/>
      <c r="D53" s="448"/>
      <c r="E53" s="448"/>
      <c r="F53" s="182">
        <v>97017</v>
      </c>
      <c r="G53" s="449"/>
      <c r="H53" s="449"/>
      <c r="I53" s="449"/>
      <c r="J53" s="449"/>
      <c r="K53" s="450"/>
    </row>
    <row r="54" spans="1:11">
      <c r="A54" s="446"/>
      <c r="B54" s="447"/>
      <c r="C54" s="446"/>
      <c r="D54" s="448"/>
      <c r="E54" s="448"/>
      <c r="F54" s="182" t="s">
        <v>23</v>
      </c>
      <c r="G54" s="449"/>
      <c r="H54" s="449"/>
      <c r="I54" s="449"/>
      <c r="J54" s="449"/>
      <c r="K54" s="450"/>
    </row>
    <row r="55" spans="1:11" ht="23.25" customHeight="1">
      <c r="A55" s="446"/>
      <c r="B55" s="447"/>
      <c r="C55" s="446"/>
      <c r="D55" s="448"/>
      <c r="E55" s="448"/>
      <c r="F55" s="182">
        <v>82464</v>
      </c>
      <c r="G55" s="449"/>
      <c r="H55" s="449"/>
      <c r="I55" s="449"/>
      <c r="J55" s="449"/>
      <c r="K55" s="450"/>
    </row>
    <row r="56" spans="1:11" ht="20.25" customHeight="1">
      <c r="A56" s="446"/>
      <c r="B56" s="447" t="s">
        <v>32</v>
      </c>
      <c r="C56" s="446"/>
      <c r="D56" s="448">
        <v>2012</v>
      </c>
      <c r="E56" s="448"/>
      <c r="F56" s="182" t="s">
        <v>22</v>
      </c>
      <c r="G56" s="449" t="s">
        <v>21</v>
      </c>
      <c r="H56" s="449" t="s">
        <v>21</v>
      </c>
      <c r="I56" s="449"/>
      <c r="J56" s="449" t="s">
        <v>21</v>
      </c>
      <c r="K56" s="450" t="s">
        <v>1467</v>
      </c>
    </row>
    <row r="57" spans="1:11">
      <c r="A57" s="446"/>
      <c r="B57" s="447"/>
      <c r="C57" s="446"/>
      <c r="D57" s="448"/>
      <c r="E57" s="448"/>
      <c r="F57" s="182">
        <v>60103</v>
      </c>
      <c r="G57" s="449"/>
      <c r="H57" s="449"/>
      <c r="I57" s="449"/>
      <c r="J57" s="449"/>
      <c r="K57" s="450"/>
    </row>
    <row r="58" spans="1:11">
      <c r="A58" s="446"/>
      <c r="B58" s="447"/>
      <c r="C58" s="446"/>
      <c r="D58" s="448"/>
      <c r="E58" s="448"/>
      <c r="F58" s="182" t="s">
        <v>23</v>
      </c>
      <c r="G58" s="449"/>
      <c r="H58" s="449"/>
      <c r="I58" s="449"/>
      <c r="J58" s="449"/>
      <c r="K58" s="450"/>
    </row>
    <row r="59" spans="1:11" ht="92.25" customHeight="1">
      <c r="A59" s="446"/>
      <c r="B59" s="447"/>
      <c r="C59" s="446"/>
      <c r="D59" s="448"/>
      <c r="E59" s="448"/>
      <c r="F59" s="182">
        <v>51087</v>
      </c>
      <c r="G59" s="449"/>
      <c r="H59" s="449"/>
      <c r="I59" s="449"/>
      <c r="J59" s="449"/>
      <c r="K59" s="450"/>
    </row>
    <row r="60" spans="1:11" ht="20.25" customHeight="1">
      <c r="A60" s="446"/>
      <c r="B60" s="447" t="s">
        <v>33</v>
      </c>
      <c r="C60" s="446"/>
      <c r="D60" s="448">
        <v>2012</v>
      </c>
      <c r="E60" s="448"/>
      <c r="F60" s="182" t="s">
        <v>22</v>
      </c>
      <c r="G60" s="449" t="s">
        <v>21</v>
      </c>
      <c r="H60" s="449" t="s">
        <v>21</v>
      </c>
      <c r="I60" s="449"/>
      <c r="J60" s="449" t="s">
        <v>21</v>
      </c>
      <c r="K60" s="450" t="s">
        <v>1468</v>
      </c>
    </row>
    <row r="61" spans="1:11">
      <c r="A61" s="446"/>
      <c r="B61" s="447"/>
      <c r="C61" s="446"/>
      <c r="D61" s="448"/>
      <c r="E61" s="448"/>
      <c r="F61" s="182">
        <v>143306.06</v>
      </c>
      <c r="G61" s="449"/>
      <c r="H61" s="449"/>
      <c r="I61" s="449"/>
      <c r="J61" s="449"/>
      <c r="K61" s="450"/>
    </row>
    <row r="62" spans="1:11">
      <c r="A62" s="446"/>
      <c r="B62" s="447"/>
      <c r="C62" s="446"/>
      <c r="D62" s="448"/>
      <c r="E62" s="448"/>
      <c r="F62" s="182" t="s">
        <v>23</v>
      </c>
      <c r="G62" s="449"/>
      <c r="H62" s="449"/>
      <c r="I62" s="449"/>
      <c r="J62" s="449"/>
      <c r="K62" s="450"/>
    </row>
    <row r="63" spans="1:11" ht="82.5" customHeight="1">
      <c r="A63" s="446"/>
      <c r="B63" s="447"/>
      <c r="C63" s="446"/>
      <c r="D63" s="448"/>
      <c r="E63" s="448"/>
      <c r="F63" s="182">
        <v>121810.15</v>
      </c>
      <c r="G63" s="449"/>
      <c r="H63" s="449"/>
      <c r="I63" s="449"/>
      <c r="J63" s="449"/>
      <c r="K63" s="450"/>
    </row>
    <row r="64" spans="1:11" s="23" customFormat="1" ht="20.25" customHeight="1">
      <c r="A64" s="446"/>
      <c r="B64" s="447" t="s">
        <v>34</v>
      </c>
      <c r="C64" s="446"/>
      <c r="D64" s="448">
        <v>2013</v>
      </c>
      <c r="E64" s="448"/>
      <c r="F64" s="182" t="s">
        <v>22</v>
      </c>
      <c r="G64" s="449" t="s">
        <v>21</v>
      </c>
      <c r="H64" s="449" t="s">
        <v>21</v>
      </c>
      <c r="I64" s="449"/>
      <c r="J64" s="449" t="s">
        <v>21</v>
      </c>
      <c r="K64" s="450" t="s">
        <v>1453</v>
      </c>
    </row>
    <row r="65" spans="1:11" s="23" customFormat="1">
      <c r="A65" s="446"/>
      <c r="B65" s="447"/>
      <c r="C65" s="446"/>
      <c r="D65" s="448"/>
      <c r="E65" s="448"/>
      <c r="F65" s="182">
        <v>44122.5</v>
      </c>
      <c r="G65" s="449"/>
      <c r="H65" s="449"/>
      <c r="I65" s="449"/>
      <c r="J65" s="449"/>
      <c r="K65" s="450"/>
    </row>
    <row r="66" spans="1:11" s="23" customFormat="1">
      <c r="A66" s="446"/>
      <c r="B66" s="447"/>
      <c r="C66" s="446"/>
      <c r="D66" s="448"/>
      <c r="E66" s="448"/>
      <c r="F66" s="182" t="s">
        <v>23</v>
      </c>
      <c r="G66" s="449"/>
      <c r="H66" s="449"/>
      <c r="I66" s="449"/>
      <c r="J66" s="449"/>
      <c r="K66" s="450"/>
    </row>
    <row r="67" spans="1:11" s="23" customFormat="1">
      <c r="A67" s="446"/>
      <c r="B67" s="447"/>
      <c r="C67" s="446"/>
      <c r="D67" s="448"/>
      <c r="E67" s="448"/>
      <c r="F67" s="182">
        <v>37504.120000000003</v>
      </c>
      <c r="G67" s="449"/>
      <c r="H67" s="449"/>
      <c r="I67" s="449"/>
      <c r="J67" s="449"/>
      <c r="K67" s="450"/>
    </row>
    <row r="68" spans="1:11" s="23" customFormat="1" ht="20.25" customHeight="1">
      <c r="A68" s="446"/>
      <c r="B68" s="447" t="s">
        <v>35</v>
      </c>
      <c r="C68" s="446"/>
      <c r="D68" s="448">
        <v>2013</v>
      </c>
      <c r="E68" s="448"/>
      <c r="F68" s="182" t="s">
        <v>22</v>
      </c>
      <c r="G68" s="449" t="s">
        <v>21</v>
      </c>
      <c r="H68" s="449" t="s">
        <v>21</v>
      </c>
      <c r="I68" s="449"/>
      <c r="J68" s="449" t="s">
        <v>21</v>
      </c>
      <c r="K68" s="450" t="s">
        <v>1059</v>
      </c>
    </row>
    <row r="69" spans="1:11" s="23" customFormat="1">
      <c r="A69" s="446"/>
      <c r="B69" s="447"/>
      <c r="C69" s="446"/>
      <c r="D69" s="448"/>
      <c r="E69" s="448"/>
      <c r="F69" s="182">
        <v>30855</v>
      </c>
      <c r="G69" s="449"/>
      <c r="H69" s="449"/>
      <c r="I69" s="449"/>
      <c r="J69" s="449"/>
      <c r="K69" s="450"/>
    </row>
    <row r="70" spans="1:11" s="23" customFormat="1">
      <c r="A70" s="446"/>
      <c r="B70" s="447"/>
      <c r="C70" s="446"/>
      <c r="D70" s="448"/>
      <c r="E70" s="448"/>
      <c r="F70" s="182" t="s">
        <v>23</v>
      </c>
      <c r="G70" s="449"/>
      <c r="H70" s="449"/>
      <c r="I70" s="449"/>
      <c r="J70" s="449"/>
      <c r="K70" s="450"/>
    </row>
    <row r="71" spans="1:11" s="23" customFormat="1" ht="27" customHeight="1">
      <c r="A71" s="446"/>
      <c r="B71" s="447"/>
      <c r="C71" s="446"/>
      <c r="D71" s="448"/>
      <c r="E71" s="448"/>
      <c r="F71" s="182">
        <v>26226</v>
      </c>
      <c r="G71" s="449"/>
      <c r="H71" s="449"/>
      <c r="I71" s="449"/>
      <c r="J71" s="449"/>
      <c r="K71" s="450"/>
    </row>
    <row r="72" spans="1:11" s="23" customFormat="1" ht="20.25" customHeight="1">
      <c r="A72" s="446"/>
      <c r="B72" s="447" t="s">
        <v>36</v>
      </c>
      <c r="C72" s="446"/>
      <c r="D72" s="448">
        <v>2013</v>
      </c>
      <c r="E72" s="448"/>
      <c r="F72" s="182" t="s">
        <v>22</v>
      </c>
      <c r="G72" s="449" t="s">
        <v>21</v>
      </c>
      <c r="H72" s="449" t="s">
        <v>21</v>
      </c>
      <c r="I72" s="449"/>
      <c r="J72" s="449" t="s">
        <v>21</v>
      </c>
      <c r="K72" s="450" t="s">
        <v>1060</v>
      </c>
    </row>
    <row r="73" spans="1:11" s="23" customFormat="1">
      <c r="A73" s="446"/>
      <c r="B73" s="447"/>
      <c r="C73" s="446"/>
      <c r="D73" s="448"/>
      <c r="E73" s="448"/>
      <c r="F73" s="182">
        <v>35400</v>
      </c>
      <c r="G73" s="449"/>
      <c r="H73" s="449"/>
      <c r="I73" s="449"/>
      <c r="J73" s="449"/>
      <c r="K73" s="450"/>
    </row>
    <row r="74" spans="1:11" s="23" customFormat="1">
      <c r="A74" s="446"/>
      <c r="B74" s="447"/>
      <c r="C74" s="446"/>
      <c r="D74" s="448"/>
      <c r="E74" s="448"/>
      <c r="F74" s="182" t="s">
        <v>23</v>
      </c>
      <c r="G74" s="449"/>
      <c r="H74" s="449"/>
      <c r="I74" s="449"/>
      <c r="J74" s="449"/>
      <c r="K74" s="450"/>
    </row>
    <row r="75" spans="1:11" s="23" customFormat="1" ht="156.75" customHeight="1">
      <c r="A75" s="446"/>
      <c r="B75" s="447"/>
      <c r="C75" s="446"/>
      <c r="D75" s="448"/>
      <c r="E75" s="448"/>
      <c r="F75" s="182">
        <v>30090</v>
      </c>
      <c r="G75" s="449"/>
      <c r="H75" s="449"/>
      <c r="I75" s="449"/>
      <c r="J75" s="449"/>
      <c r="K75" s="450"/>
    </row>
    <row r="76" spans="1:11" s="23" customFormat="1" ht="20.25" customHeight="1">
      <c r="A76" s="446"/>
      <c r="B76" s="447" t="s">
        <v>37</v>
      </c>
      <c r="C76" s="446"/>
      <c r="D76" s="448">
        <v>2013</v>
      </c>
      <c r="E76" s="448"/>
      <c r="F76" s="182" t="s">
        <v>22</v>
      </c>
      <c r="G76" s="449" t="s">
        <v>21</v>
      </c>
      <c r="H76" s="449" t="s">
        <v>21</v>
      </c>
      <c r="I76" s="449"/>
      <c r="J76" s="449" t="s">
        <v>21</v>
      </c>
      <c r="K76" s="450" t="s">
        <v>1454</v>
      </c>
    </row>
    <row r="77" spans="1:11" s="23" customFormat="1">
      <c r="A77" s="446"/>
      <c r="B77" s="447"/>
      <c r="C77" s="446"/>
      <c r="D77" s="448"/>
      <c r="E77" s="448"/>
      <c r="F77" s="182">
        <v>64899.23</v>
      </c>
      <c r="G77" s="449"/>
      <c r="H77" s="449"/>
      <c r="I77" s="449"/>
      <c r="J77" s="449"/>
      <c r="K77" s="450"/>
    </row>
    <row r="78" spans="1:11" s="23" customFormat="1">
      <c r="A78" s="446"/>
      <c r="B78" s="447"/>
      <c r="C78" s="446"/>
      <c r="D78" s="448"/>
      <c r="E78" s="448"/>
      <c r="F78" s="182" t="s">
        <v>23</v>
      </c>
      <c r="G78" s="449"/>
      <c r="H78" s="449"/>
      <c r="I78" s="449"/>
      <c r="J78" s="449"/>
      <c r="K78" s="450"/>
    </row>
    <row r="79" spans="1:11" s="23" customFormat="1" ht="128.25" customHeight="1">
      <c r="A79" s="446"/>
      <c r="B79" s="447"/>
      <c r="C79" s="446"/>
      <c r="D79" s="448"/>
      <c r="E79" s="448"/>
      <c r="F79" s="182">
        <v>55164.34</v>
      </c>
      <c r="G79" s="449"/>
      <c r="H79" s="449"/>
      <c r="I79" s="449"/>
      <c r="J79" s="449"/>
      <c r="K79" s="450"/>
    </row>
    <row r="80" spans="1:11" s="23" customFormat="1" ht="21.75" customHeight="1">
      <c r="A80" s="446"/>
      <c r="B80" s="447" t="s">
        <v>38</v>
      </c>
      <c r="C80" s="446"/>
      <c r="D80" s="448">
        <v>2013</v>
      </c>
      <c r="E80" s="448"/>
      <c r="F80" s="182" t="s">
        <v>22</v>
      </c>
      <c r="G80" s="449" t="s">
        <v>21</v>
      </c>
      <c r="H80" s="449" t="s">
        <v>21</v>
      </c>
      <c r="I80" s="449"/>
      <c r="J80" s="449" t="s">
        <v>21</v>
      </c>
      <c r="K80" s="450" t="s">
        <v>1455</v>
      </c>
    </row>
    <row r="81" spans="1:11" s="23" customFormat="1" ht="16.5" customHeight="1">
      <c r="A81" s="446"/>
      <c r="B81" s="447"/>
      <c r="C81" s="446"/>
      <c r="D81" s="448"/>
      <c r="E81" s="448"/>
      <c r="F81" s="182">
        <v>81119.820000000007</v>
      </c>
      <c r="G81" s="449"/>
      <c r="H81" s="449"/>
      <c r="I81" s="449"/>
      <c r="J81" s="449"/>
      <c r="K81" s="450"/>
    </row>
    <row r="82" spans="1:11" s="23" customFormat="1" ht="15" customHeight="1">
      <c r="A82" s="446"/>
      <c r="B82" s="447"/>
      <c r="C82" s="446"/>
      <c r="D82" s="448"/>
      <c r="E82" s="448"/>
      <c r="F82" s="182" t="s">
        <v>23</v>
      </c>
      <c r="G82" s="449"/>
      <c r="H82" s="449"/>
      <c r="I82" s="449"/>
      <c r="J82" s="449"/>
      <c r="K82" s="450"/>
    </row>
    <row r="83" spans="1:11" s="23" customFormat="1" ht="45.75" customHeight="1">
      <c r="A83" s="446"/>
      <c r="B83" s="447"/>
      <c r="C83" s="446"/>
      <c r="D83" s="448"/>
      <c r="E83" s="448"/>
      <c r="F83" s="182">
        <v>68951.839999999997</v>
      </c>
      <c r="G83" s="449"/>
      <c r="H83" s="449"/>
      <c r="I83" s="449"/>
      <c r="J83" s="449"/>
      <c r="K83" s="450"/>
    </row>
    <row r="84" spans="1:11" s="23" customFormat="1" ht="13.5" customHeight="1">
      <c r="A84" s="446"/>
      <c r="B84" s="447" t="s">
        <v>39</v>
      </c>
      <c r="C84" s="446"/>
      <c r="D84" s="448">
        <v>2013</v>
      </c>
      <c r="E84" s="448"/>
      <c r="F84" s="182" t="s">
        <v>22</v>
      </c>
      <c r="G84" s="449" t="s">
        <v>21</v>
      </c>
      <c r="H84" s="449" t="s">
        <v>21</v>
      </c>
      <c r="I84" s="449"/>
      <c r="J84" s="449" t="s">
        <v>21</v>
      </c>
      <c r="K84" s="450" t="s">
        <v>1061</v>
      </c>
    </row>
    <row r="85" spans="1:11" s="23" customFormat="1">
      <c r="A85" s="446"/>
      <c r="B85" s="447"/>
      <c r="C85" s="446"/>
      <c r="D85" s="448"/>
      <c r="E85" s="448"/>
      <c r="F85" s="182">
        <v>24705.88</v>
      </c>
      <c r="G85" s="449"/>
      <c r="H85" s="449"/>
      <c r="I85" s="449"/>
      <c r="J85" s="449"/>
      <c r="K85" s="450"/>
    </row>
    <row r="86" spans="1:11" s="23" customFormat="1">
      <c r="A86" s="446"/>
      <c r="B86" s="447"/>
      <c r="C86" s="446"/>
      <c r="D86" s="448"/>
      <c r="E86" s="448"/>
      <c r="F86" s="182" t="s">
        <v>23</v>
      </c>
      <c r="G86" s="449"/>
      <c r="H86" s="449"/>
      <c r="I86" s="449"/>
      <c r="J86" s="449"/>
      <c r="K86" s="450"/>
    </row>
    <row r="87" spans="1:11" s="23" customFormat="1" ht="57.75" customHeight="1">
      <c r="A87" s="446"/>
      <c r="B87" s="447"/>
      <c r="C87" s="446"/>
      <c r="D87" s="448"/>
      <c r="E87" s="448"/>
      <c r="F87" s="182">
        <v>20999.99</v>
      </c>
      <c r="G87" s="449"/>
      <c r="H87" s="449"/>
      <c r="I87" s="449"/>
      <c r="J87" s="449"/>
      <c r="K87" s="450"/>
    </row>
    <row r="88" spans="1:11" s="23" customFormat="1" ht="20.25" customHeight="1">
      <c r="A88" s="446"/>
      <c r="B88" s="447" t="s">
        <v>40</v>
      </c>
      <c r="C88" s="446"/>
      <c r="D88" s="448">
        <v>2013</v>
      </c>
      <c r="E88" s="448"/>
      <c r="F88" s="182" t="s">
        <v>22</v>
      </c>
      <c r="G88" s="449" t="s">
        <v>21</v>
      </c>
      <c r="H88" s="449" t="s">
        <v>21</v>
      </c>
      <c r="I88" s="449"/>
      <c r="J88" s="449" t="s">
        <v>21</v>
      </c>
      <c r="K88" s="450" t="s">
        <v>1301</v>
      </c>
    </row>
    <row r="89" spans="1:11" s="23" customFormat="1" ht="29.25" customHeight="1">
      <c r="A89" s="446"/>
      <c r="B89" s="447"/>
      <c r="C89" s="446"/>
      <c r="D89" s="448"/>
      <c r="E89" s="448"/>
      <c r="F89" s="182">
        <v>22583.59</v>
      </c>
      <c r="G89" s="449"/>
      <c r="H89" s="449"/>
      <c r="I89" s="449"/>
      <c r="J89" s="449"/>
      <c r="K89" s="450"/>
    </row>
    <row r="90" spans="1:11" s="23" customFormat="1">
      <c r="A90" s="446"/>
      <c r="B90" s="447"/>
      <c r="C90" s="446"/>
      <c r="D90" s="448"/>
      <c r="E90" s="448"/>
      <c r="F90" s="182" t="s">
        <v>23</v>
      </c>
      <c r="G90" s="449"/>
      <c r="H90" s="449"/>
      <c r="I90" s="449"/>
      <c r="J90" s="449"/>
      <c r="K90" s="450"/>
    </row>
    <row r="91" spans="1:11" s="23" customFormat="1" ht="33" customHeight="1">
      <c r="A91" s="446"/>
      <c r="B91" s="447"/>
      <c r="C91" s="446"/>
      <c r="D91" s="448"/>
      <c r="E91" s="448"/>
      <c r="F91" s="188">
        <v>19195.990000000002</v>
      </c>
      <c r="G91" s="449"/>
      <c r="H91" s="449"/>
      <c r="I91" s="449"/>
      <c r="J91" s="449"/>
      <c r="K91" s="450"/>
    </row>
    <row r="92" spans="1:11" ht="20.25" customHeight="1">
      <c r="A92" s="446"/>
      <c r="B92" s="447" t="s">
        <v>41</v>
      </c>
      <c r="C92" s="446"/>
      <c r="D92" s="446"/>
      <c r="E92" s="448"/>
      <c r="F92" s="182" t="s">
        <v>22</v>
      </c>
      <c r="G92" s="449" t="s">
        <v>21</v>
      </c>
      <c r="H92" s="449" t="s">
        <v>21</v>
      </c>
      <c r="I92" s="449"/>
      <c r="J92" s="449" t="s">
        <v>21</v>
      </c>
      <c r="K92" s="450" t="s">
        <v>1469</v>
      </c>
    </row>
    <row r="93" spans="1:11">
      <c r="A93" s="446"/>
      <c r="B93" s="447"/>
      <c r="C93" s="446"/>
      <c r="D93" s="446"/>
      <c r="E93" s="448"/>
      <c r="F93" s="182">
        <v>24386.76</v>
      </c>
      <c r="G93" s="449"/>
      <c r="H93" s="449"/>
      <c r="I93" s="449"/>
      <c r="J93" s="449"/>
      <c r="K93" s="450"/>
    </row>
    <row r="94" spans="1:11">
      <c r="A94" s="446"/>
      <c r="B94" s="447"/>
      <c r="C94" s="446"/>
      <c r="D94" s="446"/>
      <c r="E94" s="448"/>
      <c r="F94" s="182" t="s">
        <v>23</v>
      </c>
      <c r="G94" s="449"/>
      <c r="H94" s="449"/>
      <c r="I94" s="449"/>
      <c r="J94" s="449"/>
      <c r="K94" s="450"/>
    </row>
    <row r="95" spans="1:11">
      <c r="A95" s="446"/>
      <c r="B95" s="447"/>
      <c r="C95" s="446"/>
      <c r="D95" s="446"/>
      <c r="E95" s="448"/>
      <c r="F95" s="182">
        <v>20728.73</v>
      </c>
      <c r="G95" s="449"/>
      <c r="H95" s="449"/>
      <c r="I95" s="449"/>
      <c r="J95" s="449"/>
      <c r="K95" s="450"/>
    </row>
    <row r="96" spans="1:11" ht="20.25" customHeight="1">
      <c r="A96" s="446"/>
      <c r="B96" s="447" t="s">
        <v>42</v>
      </c>
      <c r="C96" s="446"/>
      <c r="D96" s="446"/>
      <c r="E96" s="448"/>
      <c r="F96" s="182" t="s">
        <v>22</v>
      </c>
      <c r="G96" s="449" t="s">
        <v>21</v>
      </c>
      <c r="H96" s="449" t="s">
        <v>21</v>
      </c>
      <c r="I96" s="449"/>
      <c r="J96" s="449" t="s">
        <v>21</v>
      </c>
      <c r="K96" s="450" t="s">
        <v>1470</v>
      </c>
    </row>
    <row r="97" spans="1:11">
      <c r="A97" s="446"/>
      <c r="B97" s="447"/>
      <c r="C97" s="446"/>
      <c r="D97" s="446"/>
      <c r="E97" s="448"/>
      <c r="F97" s="182">
        <v>66401.919999999998</v>
      </c>
      <c r="G97" s="449"/>
      <c r="H97" s="449"/>
      <c r="I97" s="449"/>
      <c r="J97" s="449"/>
      <c r="K97" s="459"/>
    </row>
    <row r="98" spans="1:11">
      <c r="A98" s="446"/>
      <c r="B98" s="447"/>
      <c r="C98" s="446"/>
      <c r="D98" s="446"/>
      <c r="E98" s="448"/>
      <c r="F98" s="182" t="s">
        <v>23</v>
      </c>
      <c r="G98" s="449"/>
      <c r="H98" s="449"/>
      <c r="I98" s="449"/>
      <c r="J98" s="449"/>
      <c r="K98" s="459"/>
    </row>
    <row r="99" spans="1:11" ht="28.5" customHeight="1">
      <c r="A99" s="446"/>
      <c r="B99" s="447"/>
      <c r="C99" s="446"/>
      <c r="D99" s="446"/>
      <c r="E99" s="448"/>
      <c r="F99" s="182">
        <v>56441.63</v>
      </c>
      <c r="G99" s="449"/>
      <c r="H99" s="449"/>
      <c r="I99" s="449"/>
      <c r="J99" s="449"/>
      <c r="K99" s="459"/>
    </row>
    <row r="100" spans="1:11" s="25" customFormat="1" ht="20.25" customHeight="1">
      <c r="A100" s="446"/>
      <c r="B100" s="447" t="s">
        <v>43</v>
      </c>
      <c r="C100" s="446"/>
      <c r="D100" s="446"/>
      <c r="E100" s="448"/>
      <c r="F100" s="182" t="s">
        <v>22</v>
      </c>
      <c r="G100" s="449" t="s">
        <v>21</v>
      </c>
      <c r="H100" s="449" t="s">
        <v>21</v>
      </c>
      <c r="I100" s="449"/>
      <c r="J100" s="449" t="s">
        <v>21</v>
      </c>
      <c r="K100" s="450" t="s">
        <v>1471</v>
      </c>
    </row>
    <row r="101" spans="1:11" s="25" customFormat="1">
      <c r="A101" s="446"/>
      <c r="B101" s="447"/>
      <c r="C101" s="446"/>
      <c r="D101" s="446"/>
      <c r="E101" s="448"/>
      <c r="F101" s="188">
        <v>1141077.6599999999</v>
      </c>
      <c r="G101" s="449"/>
      <c r="H101" s="449"/>
      <c r="I101" s="449"/>
      <c r="J101" s="449"/>
      <c r="K101" s="450"/>
    </row>
    <row r="102" spans="1:11" s="25" customFormat="1">
      <c r="A102" s="446"/>
      <c r="B102" s="447"/>
      <c r="C102" s="446"/>
      <c r="D102" s="446"/>
      <c r="E102" s="448"/>
      <c r="F102" s="182" t="s">
        <v>23</v>
      </c>
      <c r="G102" s="449"/>
      <c r="H102" s="449"/>
      <c r="I102" s="449"/>
      <c r="J102" s="449"/>
      <c r="K102" s="450"/>
    </row>
    <row r="103" spans="1:11" s="25" customFormat="1" ht="15" customHeight="1">
      <c r="A103" s="446"/>
      <c r="B103" s="447"/>
      <c r="C103" s="446"/>
      <c r="D103" s="446"/>
      <c r="E103" s="448"/>
      <c r="F103" s="182">
        <v>969916.01</v>
      </c>
      <c r="G103" s="449"/>
      <c r="H103" s="449"/>
      <c r="I103" s="449"/>
      <c r="J103" s="449"/>
      <c r="K103" s="450"/>
    </row>
    <row r="104" spans="1:11" s="25" customFormat="1" ht="20.25" customHeight="1">
      <c r="A104" s="446"/>
      <c r="B104" s="447" t="s">
        <v>44</v>
      </c>
      <c r="C104" s="446"/>
      <c r="D104" s="446"/>
      <c r="E104" s="448"/>
      <c r="F104" s="182" t="s">
        <v>22</v>
      </c>
      <c r="G104" s="449" t="s">
        <v>21</v>
      </c>
      <c r="H104" s="449" t="s">
        <v>21</v>
      </c>
      <c r="I104" s="449"/>
      <c r="J104" s="449" t="s">
        <v>21</v>
      </c>
      <c r="K104" s="450" t="s">
        <v>1472</v>
      </c>
    </row>
    <row r="105" spans="1:11" s="25" customFormat="1">
      <c r="A105" s="446"/>
      <c r="B105" s="447"/>
      <c r="C105" s="446"/>
      <c r="D105" s="446"/>
      <c r="E105" s="448"/>
      <c r="F105" s="182">
        <v>1522636.66</v>
      </c>
      <c r="G105" s="449"/>
      <c r="H105" s="449"/>
      <c r="I105" s="449"/>
      <c r="J105" s="449"/>
      <c r="K105" s="450"/>
    </row>
    <row r="106" spans="1:11" s="25" customFormat="1">
      <c r="A106" s="446"/>
      <c r="B106" s="447"/>
      <c r="C106" s="446"/>
      <c r="D106" s="446"/>
      <c r="E106" s="448"/>
      <c r="F106" s="182" t="s">
        <v>23</v>
      </c>
      <c r="G106" s="449"/>
      <c r="H106" s="449"/>
      <c r="I106" s="449"/>
      <c r="J106" s="449"/>
      <c r="K106" s="450"/>
    </row>
    <row r="107" spans="1:11" s="25" customFormat="1" ht="20.25" customHeight="1">
      <c r="A107" s="446"/>
      <c r="B107" s="447"/>
      <c r="C107" s="446"/>
      <c r="D107" s="446"/>
      <c r="E107" s="448"/>
      <c r="F107" s="182">
        <v>1293901.44</v>
      </c>
      <c r="G107" s="449"/>
      <c r="H107" s="449"/>
      <c r="I107" s="449"/>
      <c r="J107" s="449"/>
      <c r="K107" s="450"/>
    </row>
    <row r="108" spans="1:11" s="25" customFormat="1" ht="20.25" customHeight="1">
      <c r="A108" s="446"/>
      <c r="B108" s="447" t="s">
        <v>45</v>
      </c>
      <c r="C108" s="446"/>
      <c r="D108" s="446"/>
      <c r="E108" s="448"/>
      <c r="F108" s="182" t="s">
        <v>22</v>
      </c>
      <c r="G108" s="449" t="s">
        <v>21</v>
      </c>
      <c r="H108" s="449" t="s">
        <v>21</v>
      </c>
      <c r="I108" s="449"/>
      <c r="J108" s="449" t="s">
        <v>21</v>
      </c>
      <c r="K108" s="450" t="s">
        <v>1473</v>
      </c>
    </row>
    <row r="109" spans="1:11" s="25" customFormat="1">
      <c r="A109" s="446"/>
      <c r="B109" s="447"/>
      <c r="C109" s="446"/>
      <c r="D109" s="446"/>
      <c r="E109" s="448"/>
      <c r="F109" s="182">
        <v>1197236</v>
      </c>
      <c r="G109" s="449"/>
      <c r="H109" s="449"/>
      <c r="I109" s="449"/>
      <c r="J109" s="449"/>
      <c r="K109" s="450"/>
    </row>
    <row r="110" spans="1:11" s="25" customFormat="1">
      <c r="A110" s="446"/>
      <c r="B110" s="447"/>
      <c r="C110" s="446"/>
      <c r="D110" s="446"/>
      <c r="E110" s="448"/>
      <c r="F110" s="182" t="s">
        <v>23</v>
      </c>
      <c r="G110" s="449"/>
      <c r="H110" s="449"/>
      <c r="I110" s="449"/>
      <c r="J110" s="449"/>
      <c r="K110" s="450"/>
    </row>
    <row r="111" spans="1:11" s="25" customFormat="1" ht="21" customHeight="1">
      <c r="A111" s="446"/>
      <c r="B111" s="447"/>
      <c r="C111" s="446"/>
      <c r="D111" s="446"/>
      <c r="E111" s="448"/>
      <c r="F111" s="182">
        <v>1017650</v>
      </c>
      <c r="G111" s="449"/>
      <c r="H111" s="449"/>
      <c r="I111" s="449"/>
      <c r="J111" s="449"/>
      <c r="K111" s="450"/>
    </row>
    <row r="112" spans="1:11" s="23" customFormat="1" ht="12.75" customHeight="1">
      <c r="A112" s="446"/>
      <c r="B112" s="447" t="s">
        <v>1091</v>
      </c>
      <c r="C112" s="446"/>
      <c r="D112" s="446"/>
      <c r="E112" s="448"/>
      <c r="F112" s="182" t="s">
        <v>22</v>
      </c>
      <c r="G112" s="449" t="s">
        <v>21</v>
      </c>
      <c r="H112" s="449" t="s">
        <v>21</v>
      </c>
      <c r="I112" s="449"/>
      <c r="J112" s="449" t="s">
        <v>21</v>
      </c>
      <c r="K112" s="450" t="s">
        <v>1092</v>
      </c>
    </row>
    <row r="113" spans="1:11" s="23" customFormat="1" ht="16.5" customHeight="1">
      <c r="A113" s="446"/>
      <c r="B113" s="447"/>
      <c r="C113" s="446"/>
      <c r="D113" s="446"/>
      <c r="E113" s="448"/>
      <c r="F113" s="182">
        <v>36558.03</v>
      </c>
      <c r="G113" s="449"/>
      <c r="H113" s="449"/>
      <c r="I113" s="449"/>
      <c r="J113" s="449"/>
      <c r="K113" s="450"/>
    </row>
    <row r="114" spans="1:11" s="23" customFormat="1">
      <c r="A114" s="446"/>
      <c r="B114" s="447"/>
      <c r="C114" s="446"/>
      <c r="D114" s="446"/>
      <c r="E114" s="448"/>
      <c r="F114" s="182" t="s">
        <v>23</v>
      </c>
      <c r="G114" s="449"/>
      <c r="H114" s="449"/>
      <c r="I114" s="449"/>
      <c r="J114" s="449"/>
      <c r="K114" s="450"/>
    </row>
    <row r="115" spans="1:11" s="23" customFormat="1" ht="110.25" customHeight="1">
      <c r="A115" s="446"/>
      <c r="B115" s="447"/>
      <c r="C115" s="446"/>
      <c r="D115" s="446"/>
      <c r="E115" s="448"/>
      <c r="F115" s="182">
        <v>31074.32</v>
      </c>
      <c r="G115" s="449"/>
      <c r="H115" s="449"/>
      <c r="I115" s="449"/>
      <c r="J115" s="449"/>
      <c r="K115" s="450"/>
    </row>
    <row r="116" spans="1:11" s="23" customFormat="1" ht="16.5" customHeight="1">
      <c r="A116" s="446"/>
      <c r="B116" s="447" t="s">
        <v>1093</v>
      </c>
      <c r="C116" s="446"/>
      <c r="D116" s="446"/>
      <c r="E116" s="448"/>
      <c r="F116" s="182" t="s">
        <v>22</v>
      </c>
      <c r="G116" s="449" t="s">
        <v>21</v>
      </c>
      <c r="H116" s="449" t="s">
        <v>21</v>
      </c>
      <c r="I116" s="449"/>
      <c r="J116" s="449" t="s">
        <v>21</v>
      </c>
      <c r="K116" s="450" t="s">
        <v>1094</v>
      </c>
    </row>
    <row r="117" spans="1:11" s="23" customFormat="1">
      <c r="A117" s="446"/>
      <c r="B117" s="447"/>
      <c r="C117" s="446"/>
      <c r="D117" s="446"/>
      <c r="E117" s="448"/>
      <c r="F117" s="182">
        <v>36570.769999999997</v>
      </c>
      <c r="G117" s="449"/>
      <c r="H117" s="449"/>
      <c r="I117" s="449"/>
      <c r="J117" s="449"/>
      <c r="K117" s="450"/>
    </row>
    <row r="118" spans="1:11" s="23" customFormat="1">
      <c r="A118" s="446"/>
      <c r="B118" s="447"/>
      <c r="C118" s="446"/>
      <c r="D118" s="446"/>
      <c r="E118" s="448"/>
      <c r="F118" s="182" t="s">
        <v>23</v>
      </c>
      <c r="G118" s="449"/>
      <c r="H118" s="449"/>
      <c r="I118" s="449"/>
      <c r="J118" s="449"/>
      <c r="K118" s="450"/>
    </row>
    <row r="119" spans="1:11" s="23" customFormat="1" ht="110.25" customHeight="1">
      <c r="A119" s="446"/>
      <c r="B119" s="447"/>
      <c r="C119" s="446"/>
      <c r="D119" s="446"/>
      <c r="E119" s="448"/>
      <c r="F119" s="182">
        <v>31085.15</v>
      </c>
      <c r="G119" s="449"/>
      <c r="H119" s="449"/>
      <c r="I119" s="449"/>
      <c r="J119" s="449"/>
      <c r="K119" s="450"/>
    </row>
    <row r="120" spans="1:11" s="23" customFormat="1" ht="17.25" customHeight="1">
      <c r="A120" s="446"/>
      <c r="B120" s="447" t="s">
        <v>1095</v>
      </c>
      <c r="C120" s="446"/>
      <c r="D120" s="446"/>
      <c r="E120" s="448"/>
      <c r="F120" s="182" t="s">
        <v>22</v>
      </c>
      <c r="G120" s="449" t="s">
        <v>21</v>
      </c>
      <c r="H120" s="449" t="s">
        <v>21</v>
      </c>
      <c r="I120" s="449"/>
      <c r="J120" s="449" t="s">
        <v>21</v>
      </c>
      <c r="K120" s="450" t="s">
        <v>1096</v>
      </c>
    </row>
    <row r="121" spans="1:11" s="23" customFormat="1">
      <c r="A121" s="446"/>
      <c r="B121" s="447"/>
      <c r="C121" s="446"/>
      <c r="D121" s="446"/>
      <c r="E121" s="448"/>
      <c r="F121" s="182">
        <v>73307.55</v>
      </c>
      <c r="G121" s="449"/>
      <c r="H121" s="449"/>
      <c r="I121" s="449"/>
      <c r="J121" s="449"/>
      <c r="K121" s="450"/>
    </row>
    <row r="122" spans="1:11" s="23" customFormat="1">
      <c r="A122" s="446"/>
      <c r="B122" s="447"/>
      <c r="C122" s="446"/>
      <c r="D122" s="446"/>
      <c r="E122" s="448"/>
      <c r="F122" s="182" t="s">
        <v>23</v>
      </c>
      <c r="G122" s="449"/>
      <c r="H122" s="449"/>
      <c r="I122" s="449"/>
      <c r="J122" s="449"/>
      <c r="K122" s="450"/>
    </row>
    <row r="123" spans="1:11" s="23" customFormat="1" ht="110.25" customHeight="1">
      <c r="A123" s="446"/>
      <c r="B123" s="447"/>
      <c r="C123" s="446"/>
      <c r="D123" s="446"/>
      <c r="E123" s="448"/>
      <c r="F123" s="182">
        <v>62311.41</v>
      </c>
      <c r="G123" s="449"/>
      <c r="H123" s="449"/>
      <c r="I123" s="449"/>
      <c r="J123" s="449"/>
      <c r="K123" s="450"/>
    </row>
    <row r="124" spans="1:11" ht="20.25" customHeight="1">
      <c r="A124" s="458" t="s">
        <v>18</v>
      </c>
      <c r="B124" s="457" t="s">
        <v>46</v>
      </c>
      <c r="C124" s="451" t="s">
        <v>20</v>
      </c>
      <c r="D124" s="460"/>
      <c r="E124" s="47" t="s">
        <v>22</v>
      </c>
      <c r="F124" s="47" t="s">
        <v>22</v>
      </c>
      <c r="G124" s="454" t="s">
        <v>21</v>
      </c>
      <c r="H124" s="454" t="s">
        <v>21</v>
      </c>
      <c r="I124" s="454"/>
      <c r="J124" s="454" t="s">
        <v>21</v>
      </c>
      <c r="K124" s="455" t="s">
        <v>1490</v>
      </c>
    </row>
    <row r="125" spans="1:11" ht="20.25" customHeight="1">
      <c r="A125" s="458"/>
      <c r="B125" s="457"/>
      <c r="C125" s="451"/>
      <c r="D125" s="460"/>
      <c r="E125" s="47">
        <v>8764460</v>
      </c>
      <c r="F125" s="47">
        <f>F129+F133+F137+F141+F145+F149+F153+F157+F161+F165+F169+F173+F177+F181+F185+F189+F193+F197+F201+F205+F209+F213+F217+F221+F225+F229+F233+F237+F241+F245+F249+F253+F257+F261</f>
        <v>4035006.9899999998</v>
      </c>
      <c r="G125" s="454"/>
      <c r="H125" s="454"/>
      <c r="I125" s="454"/>
      <c r="J125" s="454"/>
      <c r="K125" s="455"/>
    </row>
    <row r="126" spans="1:11">
      <c r="A126" s="458"/>
      <c r="B126" s="457"/>
      <c r="C126" s="451"/>
      <c r="D126" s="460"/>
      <c r="E126" s="456"/>
      <c r="F126" s="47" t="s">
        <v>23</v>
      </c>
      <c r="G126" s="454"/>
      <c r="H126" s="454"/>
      <c r="I126" s="454"/>
      <c r="J126" s="454"/>
      <c r="K126" s="455"/>
    </row>
    <row r="127" spans="1:11" ht="28.5" customHeight="1">
      <c r="A127" s="458"/>
      <c r="B127" s="457"/>
      <c r="C127" s="451"/>
      <c r="D127" s="460"/>
      <c r="E127" s="456"/>
      <c r="F127" s="48">
        <f>F131+F135+F139+F143+F147+F151+F155+F159+F163+F167+F171+F175+F179+F183+F187+F191+F195+F199+F203+F207+F211+F215+F219+F223+F227+F231+F235+F239+F243+F247+F251+F255+F259+F263</f>
        <v>3429752.6899999995</v>
      </c>
      <c r="G127" s="454"/>
      <c r="H127" s="454"/>
      <c r="I127" s="454"/>
      <c r="J127" s="454"/>
      <c r="K127" s="455"/>
    </row>
    <row r="128" spans="1:11" ht="20.25" customHeight="1">
      <c r="A128" s="446"/>
      <c r="B128" s="447" t="s">
        <v>47</v>
      </c>
      <c r="C128" s="446"/>
      <c r="D128" s="448">
        <v>2012</v>
      </c>
      <c r="E128" s="448"/>
      <c r="F128" s="182" t="s">
        <v>22</v>
      </c>
      <c r="G128" s="449" t="s">
        <v>21</v>
      </c>
      <c r="H128" s="449" t="s">
        <v>21</v>
      </c>
      <c r="I128" s="449"/>
      <c r="J128" s="449" t="s">
        <v>21</v>
      </c>
      <c r="K128" s="450" t="s">
        <v>1474</v>
      </c>
    </row>
    <row r="129" spans="1:11">
      <c r="A129" s="446"/>
      <c r="B129" s="447"/>
      <c r="C129" s="446"/>
      <c r="D129" s="448"/>
      <c r="E129" s="448"/>
      <c r="F129" s="182">
        <v>181000</v>
      </c>
      <c r="G129" s="449"/>
      <c r="H129" s="449"/>
      <c r="I129" s="449"/>
      <c r="J129" s="449"/>
      <c r="K129" s="450"/>
    </row>
    <row r="130" spans="1:11">
      <c r="A130" s="446"/>
      <c r="B130" s="447"/>
      <c r="C130" s="446"/>
      <c r="D130" s="448"/>
      <c r="E130" s="448"/>
      <c r="F130" s="182" t="s">
        <v>23</v>
      </c>
      <c r="G130" s="449"/>
      <c r="H130" s="449"/>
      <c r="I130" s="449"/>
      <c r="J130" s="449"/>
      <c r="K130" s="450"/>
    </row>
    <row r="131" spans="1:11" ht="39.75" customHeight="1">
      <c r="A131" s="446"/>
      <c r="B131" s="447"/>
      <c r="C131" s="446"/>
      <c r="D131" s="448"/>
      <c r="E131" s="448"/>
      <c r="F131" s="182">
        <v>153850</v>
      </c>
      <c r="G131" s="449"/>
      <c r="H131" s="449"/>
      <c r="I131" s="449"/>
      <c r="J131" s="449"/>
      <c r="K131" s="450"/>
    </row>
    <row r="132" spans="1:11" ht="20.25" customHeight="1">
      <c r="A132" s="446"/>
      <c r="B132" s="447" t="s">
        <v>48</v>
      </c>
      <c r="C132" s="446"/>
      <c r="D132" s="448">
        <v>2012</v>
      </c>
      <c r="E132" s="448"/>
      <c r="F132" s="182" t="s">
        <v>22</v>
      </c>
      <c r="G132" s="449" t="s">
        <v>21</v>
      </c>
      <c r="H132" s="449" t="s">
        <v>21</v>
      </c>
      <c r="I132" s="449"/>
      <c r="J132" s="449" t="s">
        <v>21</v>
      </c>
      <c r="K132" s="450" t="s">
        <v>1475</v>
      </c>
    </row>
    <row r="133" spans="1:11">
      <c r="A133" s="446"/>
      <c r="B133" s="447"/>
      <c r="C133" s="446"/>
      <c r="D133" s="448"/>
      <c r="E133" s="448"/>
      <c r="F133" s="182">
        <v>151198.07</v>
      </c>
      <c r="G133" s="449"/>
      <c r="H133" s="449"/>
      <c r="I133" s="449"/>
      <c r="J133" s="449"/>
      <c r="K133" s="450"/>
    </row>
    <row r="134" spans="1:11">
      <c r="A134" s="446"/>
      <c r="B134" s="447"/>
      <c r="C134" s="446"/>
      <c r="D134" s="448"/>
      <c r="E134" s="448"/>
      <c r="F134" s="182" t="s">
        <v>23</v>
      </c>
      <c r="G134" s="449"/>
      <c r="H134" s="449"/>
      <c r="I134" s="449"/>
      <c r="J134" s="449"/>
      <c r="K134" s="450"/>
    </row>
    <row r="135" spans="1:11" ht="53.25" customHeight="1">
      <c r="A135" s="446"/>
      <c r="B135" s="447"/>
      <c r="C135" s="446"/>
      <c r="D135" s="448"/>
      <c r="E135" s="448"/>
      <c r="F135" s="182">
        <v>128518.32</v>
      </c>
      <c r="G135" s="449"/>
      <c r="H135" s="449"/>
      <c r="I135" s="449"/>
      <c r="J135" s="449"/>
      <c r="K135" s="450"/>
    </row>
    <row r="136" spans="1:11" ht="20.25" customHeight="1">
      <c r="A136" s="446"/>
      <c r="B136" s="447" t="s">
        <v>49</v>
      </c>
      <c r="C136" s="446"/>
      <c r="D136" s="448">
        <v>2010</v>
      </c>
      <c r="E136" s="448"/>
      <c r="F136" s="182" t="s">
        <v>22</v>
      </c>
      <c r="G136" s="449" t="s">
        <v>21</v>
      </c>
      <c r="H136" s="449" t="s">
        <v>21</v>
      </c>
      <c r="I136" s="449"/>
      <c r="J136" s="449" t="s">
        <v>21</v>
      </c>
      <c r="K136" s="450" t="s">
        <v>1476</v>
      </c>
    </row>
    <row r="137" spans="1:11">
      <c r="A137" s="446"/>
      <c r="B137" s="447"/>
      <c r="C137" s="446"/>
      <c r="D137" s="448"/>
      <c r="E137" s="448"/>
      <c r="F137" s="182">
        <v>76978.570000000007</v>
      </c>
      <c r="G137" s="449"/>
      <c r="H137" s="449"/>
      <c r="I137" s="449"/>
      <c r="J137" s="449"/>
      <c r="K137" s="450"/>
    </row>
    <row r="138" spans="1:11">
      <c r="A138" s="446"/>
      <c r="B138" s="447"/>
      <c r="C138" s="446"/>
      <c r="D138" s="448"/>
      <c r="E138" s="448"/>
      <c r="F138" s="182" t="s">
        <v>23</v>
      </c>
      <c r="G138" s="449"/>
      <c r="H138" s="449"/>
      <c r="I138" s="449"/>
      <c r="J138" s="449"/>
      <c r="K138" s="450"/>
    </row>
    <row r="139" spans="1:11">
      <c r="A139" s="446"/>
      <c r="B139" s="447"/>
      <c r="C139" s="446"/>
      <c r="D139" s="448"/>
      <c r="E139" s="448"/>
      <c r="F139" s="188">
        <v>65431.78</v>
      </c>
      <c r="G139" s="449"/>
      <c r="H139" s="449"/>
      <c r="I139" s="449"/>
      <c r="J139" s="449"/>
      <c r="K139" s="450"/>
    </row>
    <row r="140" spans="1:11" ht="20.25" customHeight="1">
      <c r="A140" s="446"/>
      <c r="B140" s="447" t="s">
        <v>50</v>
      </c>
      <c r="C140" s="446"/>
      <c r="D140" s="448">
        <v>2011</v>
      </c>
      <c r="E140" s="448"/>
      <c r="F140" s="182" t="s">
        <v>22</v>
      </c>
      <c r="G140" s="449" t="s">
        <v>21</v>
      </c>
      <c r="H140" s="449" t="s">
        <v>21</v>
      </c>
      <c r="I140" s="449"/>
      <c r="J140" s="449" t="s">
        <v>21</v>
      </c>
      <c r="K140" s="450" t="s">
        <v>1477</v>
      </c>
    </row>
    <row r="141" spans="1:11">
      <c r="A141" s="446"/>
      <c r="B141" s="447"/>
      <c r="C141" s="446"/>
      <c r="D141" s="448"/>
      <c r="E141" s="448"/>
      <c r="F141" s="182">
        <v>62765</v>
      </c>
      <c r="G141" s="449"/>
      <c r="H141" s="449"/>
      <c r="I141" s="449"/>
      <c r="J141" s="449"/>
      <c r="K141" s="450"/>
    </row>
    <row r="142" spans="1:11">
      <c r="A142" s="446"/>
      <c r="B142" s="447"/>
      <c r="C142" s="446"/>
      <c r="D142" s="448"/>
      <c r="E142" s="448"/>
      <c r="F142" s="182" t="s">
        <v>23</v>
      </c>
      <c r="G142" s="449"/>
      <c r="H142" s="449"/>
      <c r="I142" s="449"/>
      <c r="J142" s="449"/>
      <c r="K142" s="450"/>
    </row>
    <row r="143" spans="1:11">
      <c r="A143" s="446"/>
      <c r="B143" s="447"/>
      <c r="C143" s="446"/>
      <c r="D143" s="448"/>
      <c r="E143" s="448"/>
      <c r="F143" s="182">
        <v>53350</v>
      </c>
      <c r="G143" s="449"/>
      <c r="H143" s="449"/>
      <c r="I143" s="449"/>
      <c r="J143" s="449"/>
      <c r="K143" s="450"/>
    </row>
    <row r="144" spans="1:11" ht="20.25" customHeight="1">
      <c r="A144" s="446"/>
      <c r="B144" s="447" t="s">
        <v>51</v>
      </c>
      <c r="C144" s="446"/>
      <c r="D144" s="448">
        <v>2011</v>
      </c>
      <c r="E144" s="448"/>
      <c r="F144" s="182" t="s">
        <v>22</v>
      </c>
      <c r="G144" s="449" t="s">
        <v>21</v>
      </c>
      <c r="H144" s="449" t="s">
        <v>21</v>
      </c>
      <c r="I144" s="449"/>
      <c r="J144" s="449" t="s">
        <v>21</v>
      </c>
      <c r="K144" s="450" t="s">
        <v>1478</v>
      </c>
    </row>
    <row r="145" spans="1:11">
      <c r="A145" s="446"/>
      <c r="B145" s="447"/>
      <c r="C145" s="446"/>
      <c r="D145" s="448"/>
      <c r="E145" s="448"/>
      <c r="F145" s="182">
        <v>120000</v>
      </c>
      <c r="G145" s="449"/>
      <c r="H145" s="449"/>
      <c r="I145" s="449"/>
      <c r="J145" s="449"/>
      <c r="K145" s="450"/>
    </row>
    <row r="146" spans="1:11">
      <c r="A146" s="446"/>
      <c r="B146" s="447"/>
      <c r="C146" s="446"/>
      <c r="D146" s="448"/>
      <c r="E146" s="448"/>
      <c r="F146" s="182" t="s">
        <v>23</v>
      </c>
      <c r="G146" s="449"/>
      <c r="H146" s="449"/>
      <c r="I146" s="449"/>
      <c r="J146" s="449"/>
      <c r="K146" s="450"/>
    </row>
    <row r="147" spans="1:11">
      <c r="A147" s="446"/>
      <c r="B147" s="447"/>
      <c r="C147" s="446"/>
      <c r="D147" s="448"/>
      <c r="E147" s="448"/>
      <c r="F147" s="182">
        <v>102000</v>
      </c>
      <c r="G147" s="449"/>
      <c r="H147" s="449"/>
      <c r="I147" s="449"/>
      <c r="J147" s="449"/>
      <c r="K147" s="450"/>
    </row>
    <row r="148" spans="1:11" ht="20.25" customHeight="1">
      <c r="A148" s="446"/>
      <c r="B148" s="447" t="s">
        <v>52</v>
      </c>
      <c r="C148" s="446"/>
      <c r="D148" s="448">
        <v>2011</v>
      </c>
      <c r="E148" s="448"/>
      <c r="F148" s="182" t="s">
        <v>22</v>
      </c>
      <c r="G148" s="449" t="s">
        <v>21</v>
      </c>
      <c r="H148" s="449" t="s">
        <v>21</v>
      </c>
      <c r="I148" s="449"/>
      <c r="J148" s="449" t="s">
        <v>21</v>
      </c>
      <c r="K148" s="450" t="s">
        <v>1479</v>
      </c>
    </row>
    <row r="149" spans="1:11">
      <c r="A149" s="446"/>
      <c r="B149" s="447"/>
      <c r="C149" s="446"/>
      <c r="D149" s="448"/>
      <c r="E149" s="448"/>
      <c r="F149" s="182">
        <v>238996</v>
      </c>
      <c r="G149" s="449"/>
      <c r="H149" s="449"/>
      <c r="I149" s="449"/>
      <c r="J149" s="449"/>
      <c r="K149" s="450"/>
    </row>
    <row r="150" spans="1:11">
      <c r="A150" s="446"/>
      <c r="B150" s="447"/>
      <c r="C150" s="446"/>
      <c r="D150" s="448"/>
      <c r="E150" s="448"/>
      <c r="F150" s="182" t="s">
        <v>23</v>
      </c>
      <c r="G150" s="449"/>
      <c r="H150" s="449"/>
      <c r="I150" s="449"/>
      <c r="J150" s="449"/>
      <c r="K150" s="450"/>
    </row>
    <row r="151" spans="1:11" ht="17.25" customHeight="1">
      <c r="A151" s="446"/>
      <c r="B151" s="447"/>
      <c r="C151" s="446"/>
      <c r="D151" s="448"/>
      <c r="E151" s="448"/>
      <c r="F151" s="182">
        <v>203146.6</v>
      </c>
      <c r="G151" s="449"/>
      <c r="H151" s="449"/>
      <c r="I151" s="449"/>
      <c r="J151" s="449"/>
      <c r="K151" s="450"/>
    </row>
    <row r="152" spans="1:11" ht="20.25" customHeight="1">
      <c r="A152" s="446"/>
      <c r="B152" s="447" t="s">
        <v>53</v>
      </c>
      <c r="C152" s="446"/>
      <c r="D152" s="448">
        <v>2011</v>
      </c>
      <c r="E152" s="448"/>
      <c r="F152" s="182" t="s">
        <v>22</v>
      </c>
      <c r="G152" s="449" t="s">
        <v>21</v>
      </c>
      <c r="H152" s="449" t="s">
        <v>21</v>
      </c>
      <c r="I152" s="449"/>
      <c r="J152" s="449" t="s">
        <v>21</v>
      </c>
      <c r="K152" s="450" t="s">
        <v>1480</v>
      </c>
    </row>
    <row r="153" spans="1:11">
      <c r="A153" s="446"/>
      <c r="B153" s="447"/>
      <c r="C153" s="446"/>
      <c r="D153" s="448"/>
      <c r="E153" s="448"/>
      <c r="F153" s="182">
        <v>92928</v>
      </c>
      <c r="G153" s="449"/>
      <c r="H153" s="449"/>
      <c r="I153" s="449"/>
      <c r="J153" s="449"/>
      <c r="K153" s="450"/>
    </row>
    <row r="154" spans="1:11">
      <c r="A154" s="446"/>
      <c r="B154" s="447"/>
      <c r="C154" s="446"/>
      <c r="D154" s="448"/>
      <c r="E154" s="448"/>
      <c r="F154" s="182" t="s">
        <v>23</v>
      </c>
      <c r="G154" s="449"/>
      <c r="H154" s="449"/>
      <c r="I154" s="449"/>
      <c r="J154" s="449"/>
      <c r="K154" s="450"/>
    </row>
    <row r="155" spans="1:11">
      <c r="A155" s="446"/>
      <c r="B155" s="447"/>
      <c r="C155" s="446"/>
      <c r="D155" s="448"/>
      <c r="E155" s="448"/>
      <c r="F155" s="182">
        <v>78988</v>
      </c>
      <c r="G155" s="449"/>
      <c r="H155" s="449"/>
      <c r="I155" s="449"/>
      <c r="J155" s="449"/>
      <c r="K155" s="450"/>
    </row>
    <row r="156" spans="1:11" ht="20.25" customHeight="1">
      <c r="A156" s="446"/>
      <c r="B156" s="447" t="s">
        <v>54</v>
      </c>
      <c r="C156" s="446"/>
      <c r="D156" s="448">
        <v>2012</v>
      </c>
      <c r="E156" s="448"/>
      <c r="F156" s="182" t="s">
        <v>22</v>
      </c>
      <c r="G156" s="449" t="s">
        <v>21</v>
      </c>
      <c r="H156" s="449" t="s">
        <v>21</v>
      </c>
      <c r="I156" s="449"/>
      <c r="J156" s="449" t="s">
        <v>21</v>
      </c>
      <c r="K156" s="450" t="s">
        <v>1481</v>
      </c>
    </row>
    <row r="157" spans="1:11">
      <c r="A157" s="446"/>
      <c r="B157" s="447"/>
      <c r="C157" s="446"/>
      <c r="D157" s="448"/>
      <c r="E157" s="448"/>
      <c r="F157" s="182">
        <v>193898.86</v>
      </c>
      <c r="G157" s="449"/>
      <c r="H157" s="449"/>
      <c r="I157" s="449"/>
      <c r="J157" s="449"/>
      <c r="K157" s="450"/>
    </row>
    <row r="158" spans="1:11">
      <c r="A158" s="446"/>
      <c r="B158" s="447"/>
      <c r="C158" s="446"/>
      <c r="D158" s="448"/>
      <c r="E158" s="448"/>
      <c r="F158" s="182" t="s">
        <v>23</v>
      </c>
      <c r="G158" s="449"/>
      <c r="H158" s="449"/>
      <c r="I158" s="449"/>
      <c r="J158" s="449"/>
      <c r="K158" s="450"/>
    </row>
    <row r="159" spans="1:11">
      <c r="A159" s="446"/>
      <c r="B159" s="447"/>
      <c r="C159" s="446"/>
      <c r="D159" s="448"/>
      <c r="E159" s="448"/>
      <c r="F159" s="182">
        <v>164814</v>
      </c>
      <c r="G159" s="449"/>
      <c r="H159" s="449"/>
      <c r="I159" s="449"/>
      <c r="J159" s="449"/>
      <c r="K159" s="450"/>
    </row>
    <row r="160" spans="1:11" ht="20.25" customHeight="1">
      <c r="A160" s="446"/>
      <c r="B160" s="447" t="s">
        <v>55</v>
      </c>
      <c r="C160" s="446"/>
      <c r="D160" s="448">
        <v>2010</v>
      </c>
      <c r="E160" s="448"/>
      <c r="F160" s="182" t="s">
        <v>22</v>
      </c>
      <c r="G160" s="449" t="s">
        <v>21</v>
      </c>
      <c r="H160" s="449" t="s">
        <v>21</v>
      </c>
      <c r="I160" s="449"/>
      <c r="J160" s="449" t="s">
        <v>21</v>
      </c>
      <c r="K160" s="450" t="s">
        <v>1482</v>
      </c>
    </row>
    <row r="161" spans="1:11">
      <c r="A161" s="446"/>
      <c r="B161" s="447"/>
      <c r="C161" s="446"/>
      <c r="D161" s="448"/>
      <c r="E161" s="448"/>
      <c r="F161" s="182">
        <v>50000</v>
      </c>
      <c r="G161" s="449"/>
      <c r="H161" s="449"/>
      <c r="I161" s="449"/>
      <c r="J161" s="449"/>
      <c r="K161" s="450"/>
    </row>
    <row r="162" spans="1:11">
      <c r="A162" s="446"/>
      <c r="B162" s="447"/>
      <c r="C162" s="446"/>
      <c r="D162" s="448"/>
      <c r="E162" s="448"/>
      <c r="F162" s="182" t="s">
        <v>23</v>
      </c>
      <c r="G162" s="449"/>
      <c r="H162" s="449"/>
      <c r="I162" s="449"/>
      <c r="J162" s="449"/>
      <c r="K162" s="450"/>
    </row>
    <row r="163" spans="1:11">
      <c r="A163" s="446"/>
      <c r="B163" s="447"/>
      <c r="C163" s="446"/>
      <c r="D163" s="448"/>
      <c r="E163" s="448"/>
      <c r="F163" s="182">
        <v>42500</v>
      </c>
      <c r="G163" s="449"/>
      <c r="H163" s="449"/>
      <c r="I163" s="449"/>
      <c r="J163" s="449"/>
      <c r="K163" s="450"/>
    </row>
    <row r="164" spans="1:11" s="23" customFormat="1" ht="20.25" customHeight="1">
      <c r="A164" s="446"/>
      <c r="B164" s="447" t="s">
        <v>56</v>
      </c>
      <c r="C164" s="446"/>
      <c r="D164" s="448">
        <v>2013</v>
      </c>
      <c r="E164" s="448"/>
      <c r="F164" s="182" t="s">
        <v>22</v>
      </c>
      <c r="G164" s="449" t="s">
        <v>21</v>
      </c>
      <c r="H164" s="449" t="s">
        <v>21</v>
      </c>
      <c r="I164" s="449"/>
      <c r="J164" s="449" t="s">
        <v>21</v>
      </c>
      <c r="K164" s="450" t="s">
        <v>1456</v>
      </c>
    </row>
    <row r="165" spans="1:11" s="23" customFormat="1">
      <c r="A165" s="446"/>
      <c r="B165" s="447"/>
      <c r="C165" s="446"/>
      <c r="D165" s="448"/>
      <c r="E165" s="448"/>
      <c r="F165" s="182">
        <v>301029.68</v>
      </c>
      <c r="G165" s="449"/>
      <c r="H165" s="449"/>
      <c r="I165" s="449"/>
      <c r="J165" s="449"/>
      <c r="K165" s="450"/>
    </row>
    <row r="166" spans="1:11" s="23" customFormat="1">
      <c r="A166" s="446"/>
      <c r="B166" s="447"/>
      <c r="C166" s="446"/>
      <c r="D166" s="448"/>
      <c r="E166" s="448"/>
      <c r="F166" s="182" t="s">
        <v>23</v>
      </c>
      <c r="G166" s="449"/>
      <c r="H166" s="449"/>
      <c r="I166" s="449"/>
      <c r="J166" s="449"/>
      <c r="K166" s="450"/>
    </row>
    <row r="167" spans="1:11" s="23" customFormat="1" ht="117.75" customHeight="1">
      <c r="A167" s="446"/>
      <c r="B167" s="447"/>
      <c r="C167" s="446"/>
      <c r="D167" s="448"/>
      <c r="E167" s="448"/>
      <c r="F167" s="182">
        <v>255875.14</v>
      </c>
      <c r="G167" s="449"/>
      <c r="H167" s="449"/>
      <c r="I167" s="449"/>
      <c r="J167" s="449"/>
      <c r="K167" s="450"/>
    </row>
    <row r="168" spans="1:11" s="23" customFormat="1" ht="20.25" customHeight="1">
      <c r="A168" s="446"/>
      <c r="B168" s="447" t="s">
        <v>57</v>
      </c>
      <c r="C168" s="446"/>
      <c r="D168" s="448">
        <v>2013</v>
      </c>
      <c r="E168" s="448"/>
      <c r="F168" s="182" t="s">
        <v>22</v>
      </c>
      <c r="G168" s="449" t="s">
        <v>21</v>
      </c>
      <c r="H168" s="449" t="s">
        <v>21</v>
      </c>
      <c r="I168" s="449"/>
      <c r="J168" s="449" t="s">
        <v>21</v>
      </c>
      <c r="K168" s="450" t="s">
        <v>1457</v>
      </c>
    </row>
    <row r="169" spans="1:11" s="23" customFormat="1">
      <c r="A169" s="446"/>
      <c r="B169" s="447"/>
      <c r="C169" s="446"/>
      <c r="D169" s="448"/>
      <c r="E169" s="448"/>
      <c r="F169" s="182">
        <v>263040.68</v>
      </c>
      <c r="G169" s="449"/>
      <c r="H169" s="449"/>
      <c r="I169" s="449"/>
      <c r="J169" s="449"/>
      <c r="K169" s="450"/>
    </row>
    <row r="170" spans="1:11" s="23" customFormat="1">
      <c r="A170" s="446"/>
      <c r="B170" s="447"/>
      <c r="C170" s="446"/>
      <c r="D170" s="448"/>
      <c r="E170" s="448"/>
      <c r="F170" s="182" t="s">
        <v>23</v>
      </c>
      <c r="G170" s="449"/>
      <c r="H170" s="449"/>
      <c r="I170" s="449"/>
      <c r="J170" s="449"/>
      <c r="K170" s="450"/>
    </row>
    <row r="171" spans="1:11" s="23" customFormat="1" ht="240.75" customHeight="1">
      <c r="A171" s="446"/>
      <c r="B171" s="447"/>
      <c r="C171" s="446"/>
      <c r="D171" s="448"/>
      <c r="E171" s="448"/>
      <c r="F171" s="182">
        <v>223584.52</v>
      </c>
      <c r="G171" s="449"/>
      <c r="H171" s="449"/>
      <c r="I171" s="449"/>
      <c r="J171" s="449"/>
      <c r="K171" s="450"/>
    </row>
    <row r="172" spans="1:11" ht="20.25" customHeight="1">
      <c r="A172" s="446"/>
      <c r="B172" s="447" t="s">
        <v>58</v>
      </c>
      <c r="C172" s="446"/>
      <c r="D172" s="446"/>
      <c r="E172" s="448"/>
      <c r="F172" s="182" t="s">
        <v>22</v>
      </c>
      <c r="G172" s="449" t="s">
        <v>21</v>
      </c>
      <c r="H172" s="449" t="s">
        <v>21</v>
      </c>
      <c r="I172" s="449"/>
      <c r="J172" s="449" t="s">
        <v>21</v>
      </c>
      <c r="K172" s="450" t="s">
        <v>59</v>
      </c>
    </row>
    <row r="173" spans="1:11">
      <c r="A173" s="446"/>
      <c r="B173" s="447"/>
      <c r="C173" s="446"/>
      <c r="D173" s="446"/>
      <c r="E173" s="448"/>
      <c r="F173" s="182">
        <v>37510</v>
      </c>
      <c r="G173" s="449"/>
      <c r="H173" s="449"/>
      <c r="I173" s="449"/>
      <c r="J173" s="449"/>
      <c r="K173" s="450"/>
    </row>
    <row r="174" spans="1:11">
      <c r="A174" s="446"/>
      <c r="B174" s="447"/>
      <c r="C174" s="446"/>
      <c r="D174" s="446"/>
      <c r="E174" s="448"/>
      <c r="F174" s="182" t="s">
        <v>23</v>
      </c>
      <c r="G174" s="449"/>
      <c r="H174" s="449"/>
      <c r="I174" s="449"/>
      <c r="J174" s="449"/>
      <c r="K174" s="450"/>
    </row>
    <row r="175" spans="1:11">
      <c r="A175" s="446"/>
      <c r="B175" s="447"/>
      <c r="C175" s="446"/>
      <c r="D175" s="446"/>
      <c r="E175" s="448"/>
      <c r="F175" s="182">
        <v>31883.5</v>
      </c>
      <c r="G175" s="449"/>
      <c r="H175" s="449"/>
      <c r="I175" s="449"/>
      <c r="J175" s="449"/>
      <c r="K175" s="450"/>
    </row>
    <row r="176" spans="1:11" ht="20.25" customHeight="1">
      <c r="A176" s="446"/>
      <c r="B176" s="447" t="s">
        <v>60</v>
      </c>
      <c r="C176" s="446"/>
      <c r="D176" s="446"/>
      <c r="E176" s="448"/>
      <c r="F176" s="182" t="s">
        <v>22</v>
      </c>
      <c r="G176" s="449" t="s">
        <v>21</v>
      </c>
      <c r="H176" s="449" t="s">
        <v>21</v>
      </c>
      <c r="I176" s="449"/>
      <c r="J176" s="449" t="s">
        <v>21</v>
      </c>
      <c r="K176" s="450" t="s">
        <v>66</v>
      </c>
    </row>
    <row r="177" spans="1:11">
      <c r="A177" s="446"/>
      <c r="B177" s="447"/>
      <c r="C177" s="446"/>
      <c r="D177" s="446"/>
      <c r="E177" s="448"/>
      <c r="F177" s="182">
        <v>39000</v>
      </c>
      <c r="G177" s="449"/>
      <c r="H177" s="449"/>
      <c r="I177" s="449"/>
      <c r="J177" s="449"/>
      <c r="K177" s="450"/>
    </row>
    <row r="178" spans="1:11">
      <c r="A178" s="446"/>
      <c r="B178" s="447"/>
      <c r="C178" s="446"/>
      <c r="D178" s="446"/>
      <c r="E178" s="448"/>
      <c r="F178" s="182" t="s">
        <v>23</v>
      </c>
      <c r="G178" s="449"/>
      <c r="H178" s="449"/>
      <c r="I178" s="449"/>
      <c r="J178" s="449"/>
      <c r="K178" s="450"/>
    </row>
    <row r="179" spans="1:11" ht="22.5" customHeight="1">
      <c r="A179" s="446"/>
      <c r="B179" s="447"/>
      <c r="C179" s="446"/>
      <c r="D179" s="446"/>
      <c r="E179" s="448"/>
      <c r="F179" s="182">
        <v>33150</v>
      </c>
      <c r="G179" s="449"/>
      <c r="H179" s="449"/>
      <c r="I179" s="449"/>
      <c r="J179" s="449"/>
      <c r="K179" s="450"/>
    </row>
    <row r="180" spans="1:11" ht="20.25" customHeight="1">
      <c r="A180" s="446"/>
      <c r="B180" s="447" t="s">
        <v>61</v>
      </c>
      <c r="C180" s="446"/>
      <c r="D180" s="446"/>
      <c r="E180" s="448"/>
      <c r="F180" s="182" t="s">
        <v>22</v>
      </c>
      <c r="G180" s="449" t="s">
        <v>21</v>
      </c>
      <c r="H180" s="449" t="s">
        <v>21</v>
      </c>
      <c r="I180" s="449"/>
      <c r="J180" s="449" t="s">
        <v>21</v>
      </c>
      <c r="K180" s="450" t="s">
        <v>62</v>
      </c>
    </row>
    <row r="181" spans="1:11">
      <c r="A181" s="446"/>
      <c r="B181" s="447"/>
      <c r="C181" s="446"/>
      <c r="D181" s="446"/>
      <c r="E181" s="448"/>
      <c r="F181" s="182">
        <v>24000</v>
      </c>
      <c r="G181" s="449"/>
      <c r="H181" s="449"/>
      <c r="I181" s="449"/>
      <c r="J181" s="449"/>
      <c r="K181" s="450"/>
    </row>
    <row r="182" spans="1:11">
      <c r="A182" s="446"/>
      <c r="B182" s="447"/>
      <c r="C182" s="446"/>
      <c r="D182" s="446"/>
      <c r="E182" s="448"/>
      <c r="F182" s="182" t="s">
        <v>23</v>
      </c>
      <c r="G182" s="449"/>
      <c r="H182" s="449"/>
      <c r="I182" s="449"/>
      <c r="J182" s="449"/>
      <c r="K182" s="450"/>
    </row>
    <row r="183" spans="1:11" ht="21" customHeight="1">
      <c r="A183" s="446"/>
      <c r="B183" s="447"/>
      <c r="C183" s="446"/>
      <c r="D183" s="446"/>
      <c r="E183" s="448"/>
      <c r="F183" s="182">
        <v>20400</v>
      </c>
      <c r="G183" s="449"/>
      <c r="H183" s="449"/>
      <c r="I183" s="449"/>
      <c r="J183" s="449"/>
      <c r="K183" s="450"/>
    </row>
    <row r="184" spans="1:11" s="23" customFormat="1" ht="25.5" customHeight="1">
      <c r="A184" s="446"/>
      <c r="B184" s="447" t="s">
        <v>63</v>
      </c>
      <c r="C184" s="446"/>
      <c r="D184" s="448">
        <v>2013</v>
      </c>
      <c r="E184" s="448"/>
      <c r="F184" s="182" t="s">
        <v>22</v>
      </c>
      <c r="G184" s="449" t="s">
        <v>21</v>
      </c>
      <c r="H184" s="449" t="s">
        <v>21</v>
      </c>
      <c r="I184" s="449"/>
      <c r="J184" s="449" t="s">
        <v>21</v>
      </c>
      <c r="K184" s="450" t="s">
        <v>1040</v>
      </c>
    </row>
    <row r="185" spans="1:11" s="23" customFormat="1" ht="18.75" customHeight="1">
      <c r="A185" s="446"/>
      <c r="B185" s="447"/>
      <c r="C185" s="446"/>
      <c r="D185" s="448"/>
      <c r="E185" s="448"/>
      <c r="F185" s="182">
        <v>38115</v>
      </c>
      <c r="G185" s="449"/>
      <c r="H185" s="449"/>
      <c r="I185" s="449"/>
      <c r="J185" s="449"/>
      <c r="K185" s="450"/>
    </row>
    <row r="186" spans="1:11" s="23" customFormat="1" ht="21.75" customHeight="1">
      <c r="A186" s="446"/>
      <c r="B186" s="447"/>
      <c r="C186" s="446"/>
      <c r="D186" s="448"/>
      <c r="E186" s="448"/>
      <c r="F186" s="182" t="s">
        <v>23</v>
      </c>
      <c r="G186" s="449"/>
      <c r="H186" s="449"/>
      <c r="I186" s="449"/>
      <c r="J186" s="449"/>
      <c r="K186" s="450"/>
    </row>
    <row r="187" spans="1:11" s="23" customFormat="1" ht="60" customHeight="1">
      <c r="A187" s="446"/>
      <c r="B187" s="447"/>
      <c r="C187" s="446"/>
      <c r="D187" s="448"/>
      <c r="E187" s="448"/>
      <c r="F187" s="182">
        <v>32397.75</v>
      </c>
      <c r="G187" s="449"/>
      <c r="H187" s="449"/>
      <c r="I187" s="449"/>
      <c r="J187" s="449"/>
      <c r="K187" s="450"/>
    </row>
    <row r="188" spans="1:11" ht="20.25" customHeight="1">
      <c r="A188" s="446"/>
      <c r="B188" s="447" t="s">
        <v>64</v>
      </c>
      <c r="C188" s="446"/>
      <c r="D188" s="446"/>
      <c r="E188" s="448"/>
      <c r="F188" s="182" t="s">
        <v>22</v>
      </c>
      <c r="G188" s="449" t="s">
        <v>21</v>
      </c>
      <c r="H188" s="449" t="s">
        <v>21</v>
      </c>
      <c r="I188" s="449"/>
      <c r="J188" s="449" t="s">
        <v>21</v>
      </c>
      <c r="K188" s="450" t="s">
        <v>62</v>
      </c>
    </row>
    <row r="189" spans="1:11">
      <c r="A189" s="446"/>
      <c r="B189" s="447"/>
      <c r="C189" s="446"/>
      <c r="D189" s="446"/>
      <c r="E189" s="448"/>
      <c r="F189" s="182">
        <v>110361.66</v>
      </c>
      <c r="G189" s="449"/>
      <c r="H189" s="449"/>
      <c r="I189" s="449"/>
      <c r="J189" s="449"/>
      <c r="K189" s="450"/>
    </row>
    <row r="190" spans="1:11">
      <c r="A190" s="446"/>
      <c r="B190" s="447"/>
      <c r="C190" s="446"/>
      <c r="D190" s="446"/>
      <c r="E190" s="448"/>
      <c r="F190" s="182" t="s">
        <v>23</v>
      </c>
      <c r="G190" s="449"/>
      <c r="H190" s="449"/>
      <c r="I190" s="449"/>
      <c r="J190" s="449"/>
      <c r="K190" s="450"/>
    </row>
    <row r="191" spans="1:11">
      <c r="A191" s="446"/>
      <c r="B191" s="447"/>
      <c r="C191" s="446"/>
      <c r="D191" s="446"/>
      <c r="E191" s="448"/>
      <c r="F191" s="182">
        <v>93806.71</v>
      </c>
      <c r="G191" s="449"/>
      <c r="H191" s="449"/>
      <c r="I191" s="449"/>
      <c r="J191" s="449"/>
      <c r="K191" s="450"/>
    </row>
    <row r="192" spans="1:11" s="23" customFormat="1" ht="20.25" customHeight="1">
      <c r="A192" s="446"/>
      <c r="B192" s="447" t="s">
        <v>65</v>
      </c>
      <c r="C192" s="446"/>
      <c r="D192" s="448">
        <v>2013</v>
      </c>
      <c r="E192" s="448"/>
      <c r="F192" s="182" t="s">
        <v>22</v>
      </c>
      <c r="G192" s="449" t="s">
        <v>21</v>
      </c>
      <c r="H192" s="449" t="s">
        <v>21</v>
      </c>
      <c r="I192" s="449"/>
      <c r="J192" s="449" t="s">
        <v>21</v>
      </c>
      <c r="K192" s="450" t="s">
        <v>1458</v>
      </c>
    </row>
    <row r="193" spans="1:11" s="23" customFormat="1">
      <c r="A193" s="446"/>
      <c r="B193" s="447"/>
      <c r="C193" s="446"/>
      <c r="D193" s="448"/>
      <c r="E193" s="448"/>
      <c r="F193" s="182">
        <v>281324.67</v>
      </c>
      <c r="G193" s="449"/>
      <c r="H193" s="449"/>
      <c r="I193" s="449"/>
      <c r="J193" s="449"/>
      <c r="K193" s="450"/>
    </row>
    <row r="194" spans="1:11" s="23" customFormat="1">
      <c r="A194" s="446"/>
      <c r="B194" s="447"/>
      <c r="C194" s="446"/>
      <c r="D194" s="448"/>
      <c r="E194" s="448"/>
      <c r="F194" s="182" t="s">
        <v>23</v>
      </c>
      <c r="G194" s="449"/>
      <c r="H194" s="449"/>
      <c r="I194" s="449"/>
      <c r="J194" s="449"/>
      <c r="K194" s="450"/>
    </row>
    <row r="195" spans="1:11" s="23" customFormat="1">
      <c r="A195" s="446"/>
      <c r="B195" s="447"/>
      <c r="C195" s="446"/>
      <c r="D195" s="448"/>
      <c r="E195" s="448"/>
      <c r="F195" s="182">
        <v>239125.96</v>
      </c>
      <c r="G195" s="449"/>
      <c r="H195" s="449"/>
      <c r="I195" s="449"/>
      <c r="J195" s="449"/>
      <c r="K195" s="450"/>
    </row>
    <row r="196" spans="1:11" ht="20.25" customHeight="1">
      <c r="A196" s="446"/>
      <c r="B196" s="447" t="s">
        <v>67</v>
      </c>
      <c r="C196" s="446"/>
      <c r="D196" s="446"/>
      <c r="E196" s="448"/>
      <c r="F196" s="182" t="s">
        <v>22</v>
      </c>
      <c r="G196" s="449" t="s">
        <v>21</v>
      </c>
      <c r="H196" s="449" t="s">
        <v>21</v>
      </c>
      <c r="I196" s="449"/>
      <c r="J196" s="449" t="s">
        <v>21</v>
      </c>
      <c r="K196" s="450" t="s">
        <v>59</v>
      </c>
    </row>
    <row r="197" spans="1:11" ht="19.5" customHeight="1">
      <c r="A197" s="446"/>
      <c r="B197" s="447"/>
      <c r="C197" s="446"/>
      <c r="D197" s="446"/>
      <c r="E197" s="448"/>
      <c r="F197" s="182">
        <v>176292</v>
      </c>
      <c r="G197" s="449"/>
      <c r="H197" s="449"/>
      <c r="I197" s="449"/>
      <c r="J197" s="449"/>
      <c r="K197" s="450"/>
    </row>
    <row r="198" spans="1:11">
      <c r="A198" s="446"/>
      <c r="B198" s="447"/>
      <c r="C198" s="446"/>
      <c r="D198" s="446"/>
      <c r="E198" s="448"/>
      <c r="F198" s="182" t="s">
        <v>23</v>
      </c>
      <c r="G198" s="449"/>
      <c r="H198" s="449"/>
      <c r="I198" s="449"/>
      <c r="J198" s="449"/>
      <c r="K198" s="450"/>
    </row>
    <row r="199" spans="1:11">
      <c r="A199" s="446"/>
      <c r="B199" s="447"/>
      <c r="C199" s="446"/>
      <c r="D199" s="446"/>
      <c r="E199" s="448"/>
      <c r="F199" s="182">
        <v>149848.20000000001</v>
      </c>
      <c r="G199" s="449"/>
      <c r="H199" s="449"/>
      <c r="I199" s="449"/>
      <c r="J199" s="449"/>
      <c r="K199" s="450"/>
    </row>
    <row r="200" spans="1:11" ht="20.25" customHeight="1">
      <c r="A200" s="446"/>
      <c r="B200" s="447" t="s">
        <v>68</v>
      </c>
      <c r="C200" s="446"/>
      <c r="D200" s="446"/>
      <c r="E200" s="448"/>
      <c r="F200" s="182" t="s">
        <v>22</v>
      </c>
      <c r="G200" s="449" t="s">
        <v>21</v>
      </c>
      <c r="H200" s="449" t="s">
        <v>21</v>
      </c>
      <c r="I200" s="449"/>
      <c r="J200" s="449" t="s">
        <v>21</v>
      </c>
      <c r="K200" s="450" t="s">
        <v>59</v>
      </c>
    </row>
    <row r="201" spans="1:11" ht="21" customHeight="1">
      <c r="A201" s="446"/>
      <c r="B201" s="447"/>
      <c r="C201" s="446"/>
      <c r="D201" s="446"/>
      <c r="E201" s="448"/>
      <c r="F201" s="182">
        <v>99203.73</v>
      </c>
      <c r="G201" s="449"/>
      <c r="H201" s="449"/>
      <c r="I201" s="449"/>
      <c r="J201" s="449"/>
      <c r="K201" s="450"/>
    </row>
    <row r="202" spans="1:11">
      <c r="A202" s="446"/>
      <c r="B202" s="447"/>
      <c r="C202" s="446"/>
      <c r="D202" s="446"/>
      <c r="E202" s="448"/>
      <c r="F202" s="182" t="s">
        <v>23</v>
      </c>
      <c r="G202" s="449"/>
      <c r="H202" s="449"/>
      <c r="I202" s="449"/>
      <c r="J202" s="449"/>
      <c r="K202" s="450"/>
    </row>
    <row r="203" spans="1:11">
      <c r="A203" s="446"/>
      <c r="B203" s="447"/>
      <c r="C203" s="446"/>
      <c r="D203" s="446"/>
      <c r="E203" s="448"/>
      <c r="F203" s="182">
        <v>84323.17</v>
      </c>
      <c r="G203" s="449"/>
      <c r="H203" s="449"/>
      <c r="I203" s="449"/>
      <c r="J203" s="449"/>
      <c r="K203" s="450"/>
    </row>
    <row r="204" spans="1:11" ht="20.25" customHeight="1">
      <c r="A204" s="446"/>
      <c r="B204" s="447" t="s">
        <v>69</v>
      </c>
      <c r="C204" s="446"/>
      <c r="D204" s="446"/>
      <c r="E204" s="448"/>
      <c r="F204" s="182" t="s">
        <v>22</v>
      </c>
      <c r="G204" s="449" t="s">
        <v>21</v>
      </c>
      <c r="H204" s="449" t="s">
        <v>21</v>
      </c>
      <c r="I204" s="449"/>
      <c r="J204" s="449" t="s">
        <v>21</v>
      </c>
      <c r="K204" s="450" t="s">
        <v>70</v>
      </c>
    </row>
    <row r="205" spans="1:11" ht="18.75" customHeight="1">
      <c r="A205" s="446"/>
      <c r="B205" s="447"/>
      <c r="C205" s="446"/>
      <c r="D205" s="446"/>
      <c r="E205" s="448"/>
      <c r="F205" s="182">
        <v>270762.18</v>
      </c>
      <c r="G205" s="449"/>
      <c r="H205" s="449"/>
      <c r="I205" s="449"/>
      <c r="J205" s="449"/>
      <c r="K205" s="450"/>
    </row>
    <row r="206" spans="1:11">
      <c r="A206" s="446"/>
      <c r="B206" s="447"/>
      <c r="C206" s="446"/>
      <c r="D206" s="446"/>
      <c r="E206" s="448"/>
      <c r="F206" s="182" t="s">
        <v>23</v>
      </c>
      <c r="G206" s="449"/>
      <c r="H206" s="449"/>
      <c r="I206" s="449"/>
      <c r="J206" s="449"/>
      <c r="K206" s="450"/>
    </row>
    <row r="207" spans="1:11">
      <c r="A207" s="446"/>
      <c r="B207" s="447"/>
      <c r="C207" s="446"/>
      <c r="D207" s="446"/>
      <c r="E207" s="448"/>
      <c r="F207" s="182">
        <v>230147.85</v>
      </c>
      <c r="G207" s="449"/>
      <c r="H207" s="449"/>
      <c r="I207" s="449"/>
      <c r="J207" s="449"/>
      <c r="K207" s="450"/>
    </row>
    <row r="208" spans="1:11" ht="20.25" customHeight="1">
      <c r="A208" s="446"/>
      <c r="B208" s="447" t="s">
        <v>71</v>
      </c>
      <c r="C208" s="446"/>
      <c r="D208" s="446"/>
      <c r="E208" s="448"/>
      <c r="F208" s="182" t="s">
        <v>22</v>
      </c>
      <c r="G208" s="449" t="s">
        <v>21</v>
      </c>
      <c r="H208" s="449" t="s">
        <v>21</v>
      </c>
      <c r="I208" s="449"/>
      <c r="J208" s="449" t="s">
        <v>21</v>
      </c>
      <c r="K208" s="450" t="s">
        <v>59</v>
      </c>
    </row>
    <row r="209" spans="1:11">
      <c r="A209" s="446"/>
      <c r="B209" s="447"/>
      <c r="C209" s="446"/>
      <c r="D209" s="446"/>
      <c r="E209" s="448"/>
      <c r="F209" s="182">
        <v>55314.23</v>
      </c>
      <c r="G209" s="449"/>
      <c r="H209" s="449"/>
      <c r="I209" s="449"/>
      <c r="J209" s="449"/>
      <c r="K209" s="450"/>
    </row>
    <row r="210" spans="1:11">
      <c r="A210" s="446"/>
      <c r="B210" s="447"/>
      <c r="C210" s="446"/>
      <c r="D210" s="446"/>
      <c r="E210" s="448"/>
      <c r="F210" s="182" t="s">
        <v>23</v>
      </c>
      <c r="G210" s="449"/>
      <c r="H210" s="449"/>
      <c r="I210" s="449"/>
      <c r="J210" s="449"/>
      <c r="K210" s="450"/>
    </row>
    <row r="211" spans="1:11" ht="24" customHeight="1">
      <c r="A211" s="446"/>
      <c r="B211" s="447"/>
      <c r="C211" s="446"/>
      <c r="D211" s="446"/>
      <c r="E211" s="448"/>
      <c r="F211" s="182">
        <v>47017.06</v>
      </c>
      <c r="G211" s="449"/>
      <c r="H211" s="449"/>
      <c r="I211" s="449"/>
      <c r="J211" s="449"/>
      <c r="K211" s="450"/>
    </row>
    <row r="212" spans="1:11" s="23" customFormat="1" ht="20.25" customHeight="1">
      <c r="A212" s="446"/>
      <c r="B212" s="447" t="s">
        <v>72</v>
      </c>
      <c r="C212" s="446"/>
      <c r="D212" s="446"/>
      <c r="E212" s="448"/>
      <c r="F212" s="182" t="s">
        <v>22</v>
      </c>
      <c r="G212" s="449" t="s">
        <v>21</v>
      </c>
      <c r="H212" s="449" t="s">
        <v>21</v>
      </c>
      <c r="I212" s="449"/>
      <c r="J212" s="449" t="s">
        <v>21</v>
      </c>
      <c r="K212" s="450" t="s">
        <v>1099</v>
      </c>
    </row>
    <row r="213" spans="1:11" s="23" customFormat="1">
      <c r="A213" s="446"/>
      <c r="B213" s="447"/>
      <c r="C213" s="446"/>
      <c r="D213" s="446"/>
      <c r="E213" s="448"/>
      <c r="F213" s="182">
        <v>21200</v>
      </c>
      <c r="G213" s="449"/>
      <c r="H213" s="449"/>
      <c r="I213" s="449"/>
      <c r="J213" s="449"/>
      <c r="K213" s="450"/>
    </row>
    <row r="214" spans="1:11" s="23" customFormat="1">
      <c r="A214" s="446"/>
      <c r="B214" s="447"/>
      <c r="C214" s="446"/>
      <c r="D214" s="446"/>
      <c r="E214" s="448"/>
      <c r="F214" s="182" t="s">
        <v>23</v>
      </c>
      <c r="G214" s="449"/>
      <c r="H214" s="449"/>
      <c r="I214" s="449"/>
      <c r="J214" s="449"/>
      <c r="K214" s="450"/>
    </row>
    <row r="215" spans="1:11" s="23" customFormat="1" ht="116.25" customHeight="1">
      <c r="A215" s="446"/>
      <c r="B215" s="447"/>
      <c r="C215" s="446"/>
      <c r="D215" s="446"/>
      <c r="E215" s="448"/>
      <c r="F215" s="182">
        <v>18019.55</v>
      </c>
      <c r="G215" s="449"/>
      <c r="H215" s="449"/>
      <c r="I215" s="449"/>
      <c r="J215" s="449"/>
      <c r="K215" s="450"/>
    </row>
    <row r="216" spans="1:11" ht="20.25" customHeight="1">
      <c r="A216" s="446"/>
      <c r="B216" s="447" t="s">
        <v>73</v>
      </c>
      <c r="C216" s="446"/>
      <c r="D216" s="446"/>
      <c r="E216" s="448"/>
      <c r="F216" s="182" t="s">
        <v>22</v>
      </c>
      <c r="G216" s="449" t="s">
        <v>21</v>
      </c>
      <c r="H216" s="449" t="s">
        <v>21</v>
      </c>
      <c r="I216" s="449"/>
      <c r="J216" s="449" t="s">
        <v>21</v>
      </c>
      <c r="K216" s="450" t="s">
        <v>74</v>
      </c>
    </row>
    <row r="217" spans="1:11">
      <c r="A217" s="446"/>
      <c r="B217" s="447"/>
      <c r="C217" s="446"/>
      <c r="D217" s="446"/>
      <c r="E217" s="448"/>
      <c r="F217" s="182">
        <v>158100</v>
      </c>
      <c r="G217" s="449"/>
      <c r="H217" s="449"/>
      <c r="I217" s="449"/>
      <c r="J217" s="449"/>
      <c r="K217" s="450"/>
    </row>
    <row r="218" spans="1:11">
      <c r="A218" s="446"/>
      <c r="B218" s="447"/>
      <c r="C218" s="446"/>
      <c r="D218" s="446"/>
      <c r="E218" s="448"/>
      <c r="F218" s="182" t="s">
        <v>23</v>
      </c>
      <c r="G218" s="449"/>
      <c r="H218" s="449"/>
      <c r="I218" s="449"/>
      <c r="J218" s="449"/>
      <c r="K218" s="450"/>
    </row>
    <row r="219" spans="1:11" ht="24.75" customHeight="1">
      <c r="A219" s="446"/>
      <c r="B219" s="447"/>
      <c r="C219" s="446"/>
      <c r="D219" s="446"/>
      <c r="E219" s="448"/>
      <c r="F219" s="182">
        <v>134384.9</v>
      </c>
      <c r="G219" s="449"/>
      <c r="H219" s="449"/>
      <c r="I219" s="449"/>
      <c r="J219" s="449"/>
      <c r="K219" s="450"/>
    </row>
    <row r="220" spans="1:11" s="23" customFormat="1" ht="20.25" customHeight="1">
      <c r="A220" s="446"/>
      <c r="B220" s="447" t="s">
        <v>1097</v>
      </c>
      <c r="C220" s="446"/>
      <c r="D220" s="448"/>
      <c r="E220" s="448"/>
      <c r="F220" s="182" t="s">
        <v>22</v>
      </c>
      <c r="G220" s="449" t="s">
        <v>21</v>
      </c>
      <c r="H220" s="449" t="s">
        <v>21</v>
      </c>
      <c r="I220" s="449"/>
      <c r="J220" s="449" t="s">
        <v>21</v>
      </c>
      <c r="K220" s="450" t="s">
        <v>1098</v>
      </c>
    </row>
    <row r="221" spans="1:11" s="23" customFormat="1" ht="19.5" customHeight="1">
      <c r="A221" s="446"/>
      <c r="B221" s="447"/>
      <c r="C221" s="446"/>
      <c r="D221" s="448"/>
      <c r="E221" s="448"/>
      <c r="F221" s="182">
        <v>133739.75</v>
      </c>
      <c r="G221" s="449"/>
      <c r="H221" s="449"/>
      <c r="I221" s="449"/>
      <c r="J221" s="449"/>
      <c r="K221" s="450"/>
    </row>
    <row r="222" spans="1:11" s="23" customFormat="1">
      <c r="A222" s="446"/>
      <c r="B222" s="447"/>
      <c r="C222" s="446"/>
      <c r="D222" s="448"/>
      <c r="E222" s="448"/>
      <c r="F222" s="182" t="s">
        <v>23</v>
      </c>
      <c r="G222" s="449"/>
      <c r="H222" s="449"/>
      <c r="I222" s="449"/>
      <c r="J222" s="449"/>
      <c r="K222" s="450"/>
    </row>
    <row r="223" spans="1:11" s="23" customFormat="1" ht="62.25" customHeight="1">
      <c r="A223" s="446"/>
      <c r="B223" s="447"/>
      <c r="C223" s="446"/>
      <c r="D223" s="448"/>
      <c r="E223" s="448"/>
      <c r="F223" s="182">
        <v>113678.78</v>
      </c>
      <c r="G223" s="449"/>
      <c r="H223" s="449"/>
      <c r="I223" s="449"/>
      <c r="J223" s="449"/>
      <c r="K223" s="450"/>
    </row>
    <row r="224" spans="1:11" s="23" customFormat="1" ht="18" customHeight="1">
      <c r="A224" s="446"/>
      <c r="B224" s="447" t="s">
        <v>1100</v>
      </c>
      <c r="C224" s="446"/>
      <c r="D224" s="448"/>
      <c r="E224" s="448"/>
      <c r="F224" s="182" t="s">
        <v>22</v>
      </c>
      <c r="G224" s="449" t="s">
        <v>21</v>
      </c>
      <c r="H224" s="449" t="s">
        <v>21</v>
      </c>
      <c r="I224" s="449"/>
      <c r="J224" s="449" t="s">
        <v>21</v>
      </c>
      <c r="K224" s="450" t="s">
        <v>1101</v>
      </c>
    </row>
    <row r="225" spans="1:11" s="23" customFormat="1">
      <c r="A225" s="446"/>
      <c r="B225" s="447"/>
      <c r="C225" s="446"/>
      <c r="D225" s="448"/>
      <c r="E225" s="448"/>
      <c r="F225" s="182">
        <v>57776.15</v>
      </c>
      <c r="G225" s="449"/>
      <c r="H225" s="449"/>
      <c r="I225" s="449"/>
      <c r="J225" s="449"/>
      <c r="K225" s="450"/>
    </row>
    <row r="226" spans="1:11" s="23" customFormat="1">
      <c r="A226" s="446"/>
      <c r="B226" s="447"/>
      <c r="C226" s="446"/>
      <c r="D226" s="448"/>
      <c r="E226" s="448"/>
      <c r="F226" s="182" t="s">
        <v>23</v>
      </c>
      <c r="G226" s="449"/>
      <c r="H226" s="449"/>
      <c r="I226" s="449"/>
      <c r="J226" s="449"/>
      <c r="K226" s="450"/>
    </row>
    <row r="227" spans="1:11" s="23" customFormat="1" ht="61.5" customHeight="1">
      <c r="A227" s="446"/>
      <c r="B227" s="447"/>
      <c r="C227" s="446"/>
      <c r="D227" s="448"/>
      <c r="E227" s="448"/>
      <c r="F227" s="182">
        <v>49109.72</v>
      </c>
      <c r="G227" s="449"/>
      <c r="H227" s="449"/>
      <c r="I227" s="449"/>
      <c r="J227" s="449"/>
      <c r="K227" s="450"/>
    </row>
    <row r="228" spans="1:11" s="23" customFormat="1" ht="20.25" customHeight="1">
      <c r="A228" s="446"/>
      <c r="B228" s="447" t="s">
        <v>1102</v>
      </c>
      <c r="C228" s="446"/>
      <c r="D228" s="448"/>
      <c r="E228" s="448"/>
      <c r="F228" s="182" t="s">
        <v>22</v>
      </c>
      <c r="G228" s="449" t="s">
        <v>21</v>
      </c>
      <c r="H228" s="449" t="s">
        <v>21</v>
      </c>
      <c r="I228" s="449"/>
      <c r="J228" s="449" t="s">
        <v>21</v>
      </c>
      <c r="K228" s="450" t="s">
        <v>1103</v>
      </c>
    </row>
    <row r="229" spans="1:11" s="23" customFormat="1">
      <c r="A229" s="446"/>
      <c r="B229" s="447"/>
      <c r="C229" s="446"/>
      <c r="D229" s="448"/>
      <c r="E229" s="448"/>
      <c r="F229" s="182">
        <v>121626.36</v>
      </c>
      <c r="G229" s="449"/>
      <c r="H229" s="449"/>
      <c r="I229" s="449"/>
      <c r="J229" s="449"/>
      <c r="K229" s="450"/>
    </row>
    <row r="230" spans="1:11" s="23" customFormat="1">
      <c r="A230" s="446"/>
      <c r="B230" s="447"/>
      <c r="C230" s="446"/>
      <c r="D230" s="448"/>
      <c r="E230" s="448"/>
      <c r="F230" s="182" t="s">
        <v>23</v>
      </c>
      <c r="G230" s="449"/>
      <c r="H230" s="449"/>
      <c r="I230" s="449"/>
      <c r="J230" s="449"/>
      <c r="K230" s="450"/>
    </row>
    <row r="231" spans="1:11" s="23" customFormat="1" ht="154.5" customHeight="1">
      <c r="A231" s="446"/>
      <c r="B231" s="447"/>
      <c r="C231" s="446"/>
      <c r="D231" s="448"/>
      <c r="E231" s="448"/>
      <c r="F231" s="182">
        <v>103382.39999999999</v>
      </c>
      <c r="G231" s="449"/>
      <c r="H231" s="449"/>
      <c r="I231" s="449"/>
      <c r="J231" s="449"/>
      <c r="K231" s="450"/>
    </row>
    <row r="232" spans="1:11" s="23" customFormat="1" ht="20.25" customHeight="1">
      <c r="A232" s="446"/>
      <c r="B232" s="447" t="s">
        <v>1160</v>
      </c>
      <c r="C232" s="446"/>
      <c r="D232" s="448"/>
      <c r="E232" s="448"/>
      <c r="F232" s="182" t="s">
        <v>22</v>
      </c>
      <c r="G232" s="449" t="s">
        <v>21</v>
      </c>
      <c r="H232" s="449" t="s">
        <v>21</v>
      </c>
      <c r="I232" s="449"/>
      <c r="J232" s="449" t="s">
        <v>21</v>
      </c>
      <c r="K232" s="450" t="s">
        <v>1161</v>
      </c>
    </row>
    <row r="233" spans="1:11" s="23" customFormat="1">
      <c r="A233" s="446"/>
      <c r="B233" s="447"/>
      <c r="C233" s="446"/>
      <c r="D233" s="448"/>
      <c r="E233" s="448"/>
      <c r="F233" s="182">
        <v>99189</v>
      </c>
      <c r="G233" s="449"/>
      <c r="H233" s="449"/>
      <c r="I233" s="449"/>
      <c r="J233" s="449"/>
      <c r="K233" s="450"/>
    </row>
    <row r="234" spans="1:11" s="23" customFormat="1">
      <c r="A234" s="446"/>
      <c r="B234" s="447"/>
      <c r="C234" s="446"/>
      <c r="D234" s="448"/>
      <c r="E234" s="448"/>
      <c r="F234" s="182" t="s">
        <v>23</v>
      </c>
      <c r="G234" s="449"/>
      <c r="H234" s="449"/>
      <c r="I234" s="449"/>
      <c r="J234" s="449"/>
      <c r="K234" s="450"/>
    </row>
    <row r="235" spans="1:11" s="23" customFormat="1" ht="25.5" customHeight="1">
      <c r="A235" s="446"/>
      <c r="B235" s="447"/>
      <c r="C235" s="446"/>
      <c r="D235" s="448"/>
      <c r="E235" s="448"/>
      <c r="F235" s="182">
        <v>84310</v>
      </c>
      <c r="G235" s="449"/>
      <c r="H235" s="449"/>
      <c r="I235" s="449"/>
      <c r="J235" s="449"/>
      <c r="K235" s="450"/>
    </row>
    <row r="236" spans="1:11" s="23" customFormat="1" ht="20.25" customHeight="1">
      <c r="A236" s="446"/>
      <c r="B236" s="447" t="s">
        <v>1162</v>
      </c>
      <c r="C236" s="446"/>
      <c r="D236" s="448"/>
      <c r="E236" s="448"/>
      <c r="F236" s="182" t="s">
        <v>22</v>
      </c>
      <c r="G236" s="449" t="s">
        <v>21</v>
      </c>
      <c r="H236" s="449" t="s">
        <v>21</v>
      </c>
      <c r="I236" s="449"/>
      <c r="J236" s="449" t="s">
        <v>21</v>
      </c>
      <c r="K236" s="450" t="s">
        <v>1163</v>
      </c>
    </row>
    <row r="237" spans="1:11" s="23" customFormat="1">
      <c r="A237" s="446"/>
      <c r="B237" s="447"/>
      <c r="C237" s="446"/>
      <c r="D237" s="448"/>
      <c r="E237" s="448"/>
      <c r="F237" s="182">
        <v>89866.260000000009</v>
      </c>
      <c r="G237" s="449"/>
      <c r="H237" s="449"/>
      <c r="I237" s="449"/>
      <c r="J237" s="449"/>
      <c r="K237" s="450"/>
    </row>
    <row r="238" spans="1:11" s="23" customFormat="1">
      <c r="A238" s="446"/>
      <c r="B238" s="447"/>
      <c r="C238" s="446"/>
      <c r="D238" s="448"/>
      <c r="E238" s="448"/>
      <c r="F238" s="182" t="s">
        <v>23</v>
      </c>
      <c r="G238" s="449"/>
      <c r="H238" s="449"/>
      <c r="I238" s="449"/>
      <c r="J238" s="449"/>
      <c r="K238" s="450"/>
    </row>
    <row r="239" spans="1:11" s="23" customFormat="1" ht="38.25" customHeight="1">
      <c r="A239" s="446"/>
      <c r="B239" s="447"/>
      <c r="C239" s="446"/>
      <c r="D239" s="448"/>
      <c r="E239" s="448"/>
      <c r="F239" s="182">
        <v>76386.320000000007</v>
      </c>
      <c r="G239" s="449"/>
      <c r="H239" s="449"/>
      <c r="I239" s="449"/>
      <c r="J239" s="449"/>
      <c r="K239" s="450"/>
    </row>
    <row r="240" spans="1:11" s="23" customFormat="1" ht="20.25" customHeight="1">
      <c r="A240" s="446"/>
      <c r="B240" s="447" t="s">
        <v>1164</v>
      </c>
      <c r="C240" s="446"/>
      <c r="D240" s="448"/>
      <c r="E240" s="448"/>
      <c r="F240" s="182" t="s">
        <v>22</v>
      </c>
      <c r="G240" s="449" t="s">
        <v>21</v>
      </c>
      <c r="H240" s="449" t="s">
        <v>21</v>
      </c>
      <c r="I240" s="449"/>
      <c r="J240" s="449" t="s">
        <v>21</v>
      </c>
      <c r="K240" s="450" t="s">
        <v>1165</v>
      </c>
    </row>
    <row r="241" spans="1:11" s="23" customFormat="1">
      <c r="A241" s="446"/>
      <c r="B241" s="447"/>
      <c r="C241" s="446"/>
      <c r="D241" s="448"/>
      <c r="E241" s="448"/>
      <c r="F241" s="182">
        <v>82339.360000000001</v>
      </c>
      <c r="G241" s="449"/>
      <c r="H241" s="449"/>
      <c r="I241" s="449"/>
      <c r="J241" s="449"/>
      <c r="K241" s="450"/>
    </row>
    <row r="242" spans="1:11" s="23" customFormat="1">
      <c r="A242" s="446"/>
      <c r="B242" s="447"/>
      <c r="C242" s="446"/>
      <c r="D242" s="448"/>
      <c r="E242" s="448"/>
      <c r="F242" s="182" t="s">
        <v>23</v>
      </c>
      <c r="G242" s="449"/>
      <c r="H242" s="449"/>
      <c r="I242" s="449"/>
      <c r="J242" s="449"/>
      <c r="K242" s="450"/>
    </row>
    <row r="243" spans="1:11" s="23" customFormat="1" ht="14.25" customHeight="1">
      <c r="A243" s="446"/>
      <c r="B243" s="447"/>
      <c r="C243" s="446"/>
      <c r="D243" s="448"/>
      <c r="E243" s="448"/>
      <c r="F243" s="182">
        <v>69988.45</v>
      </c>
      <c r="G243" s="449"/>
      <c r="H243" s="449"/>
      <c r="I243" s="449"/>
      <c r="J243" s="449"/>
      <c r="K243" s="450"/>
    </row>
    <row r="244" spans="1:11" s="23" customFormat="1" ht="20.25" customHeight="1">
      <c r="A244" s="446"/>
      <c r="B244" s="447" t="s">
        <v>1232</v>
      </c>
      <c r="C244" s="446"/>
      <c r="D244" s="448"/>
      <c r="E244" s="448"/>
      <c r="F244" s="182" t="s">
        <v>22</v>
      </c>
      <c r="G244" s="449" t="s">
        <v>21</v>
      </c>
      <c r="H244" s="449" t="s">
        <v>21</v>
      </c>
      <c r="I244" s="449"/>
      <c r="J244" s="449" t="s">
        <v>21</v>
      </c>
      <c r="K244" s="450" t="s">
        <v>1233</v>
      </c>
    </row>
    <row r="245" spans="1:11" s="23" customFormat="1">
      <c r="A245" s="446"/>
      <c r="B245" s="447"/>
      <c r="C245" s="446"/>
      <c r="D245" s="448"/>
      <c r="E245" s="448"/>
      <c r="F245" s="182">
        <v>49697.120000000003</v>
      </c>
      <c r="G245" s="449"/>
      <c r="H245" s="449"/>
      <c r="I245" s="449"/>
      <c r="J245" s="449"/>
      <c r="K245" s="450"/>
    </row>
    <row r="246" spans="1:11" s="23" customFormat="1">
      <c r="A246" s="446"/>
      <c r="B246" s="447"/>
      <c r="C246" s="446"/>
      <c r="D246" s="448"/>
      <c r="E246" s="448"/>
      <c r="F246" s="182" t="s">
        <v>23</v>
      </c>
      <c r="G246" s="449"/>
      <c r="H246" s="449"/>
      <c r="I246" s="449"/>
      <c r="J246" s="449"/>
      <c r="K246" s="450"/>
    </row>
    <row r="247" spans="1:11" s="23" customFormat="1" ht="51" customHeight="1">
      <c r="A247" s="446"/>
      <c r="B247" s="447"/>
      <c r="C247" s="446"/>
      <c r="D247" s="448"/>
      <c r="E247" s="448"/>
      <c r="F247" s="182">
        <v>42242.55</v>
      </c>
      <c r="G247" s="449"/>
      <c r="H247" s="449"/>
      <c r="I247" s="449"/>
      <c r="J247" s="449"/>
      <c r="K247" s="450"/>
    </row>
    <row r="248" spans="1:11" s="23" customFormat="1" ht="20.25" customHeight="1">
      <c r="A248" s="446"/>
      <c r="B248" s="447" t="s">
        <v>1234</v>
      </c>
      <c r="C248" s="446"/>
      <c r="D248" s="448"/>
      <c r="E248" s="448"/>
      <c r="F248" s="182" t="s">
        <v>22</v>
      </c>
      <c r="G248" s="449" t="s">
        <v>21</v>
      </c>
      <c r="H248" s="449" t="s">
        <v>21</v>
      </c>
      <c r="I248" s="449"/>
      <c r="J248" s="449" t="s">
        <v>21</v>
      </c>
      <c r="K248" s="450" t="s">
        <v>1235</v>
      </c>
    </row>
    <row r="249" spans="1:11" s="23" customFormat="1">
      <c r="A249" s="446"/>
      <c r="B249" s="447"/>
      <c r="C249" s="446"/>
      <c r="D249" s="448"/>
      <c r="E249" s="448"/>
      <c r="F249" s="182">
        <v>24000</v>
      </c>
      <c r="G249" s="449"/>
      <c r="H249" s="449"/>
      <c r="I249" s="449"/>
      <c r="J249" s="449"/>
      <c r="K249" s="450"/>
    </row>
    <row r="250" spans="1:11" s="23" customFormat="1">
      <c r="A250" s="446"/>
      <c r="B250" s="447"/>
      <c r="C250" s="446"/>
      <c r="D250" s="448"/>
      <c r="E250" s="448"/>
      <c r="F250" s="182" t="s">
        <v>23</v>
      </c>
      <c r="G250" s="449"/>
      <c r="H250" s="449"/>
      <c r="I250" s="449"/>
      <c r="J250" s="449"/>
      <c r="K250" s="450"/>
    </row>
    <row r="251" spans="1:11" s="23" customFormat="1" ht="65.25" customHeight="1">
      <c r="A251" s="446"/>
      <c r="B251" s="447"/>
      <c r="C251" s="446"/>
      <c r="D251" s="448"/>
      <c r="E251" s="448"/>
      <c r="F251" s="182">
        <v>20400</v>
      </c>
      <c r="G251" s="449"/>
      <c r="H251" s="449"/>
      <c r="I251" s="449"/>
      <c r="J251" s="449"/>
      <c r="K251" s="450"/>
    </row>
    <row r="252" spans="1:11" s="23" customFormat="1" ht="20.25" customHeight="1">
      <c r="A252" s="446"/>
      <c r="B252" s="447" t="s">
        <v>1264</v>
      </c>
      <c r="C252" s="446"/>
      <c r="D252" s="448"/>
      <c r="E252" s="448"/>
      <c r="F252" s="182" t="s">
        <v>22</v>
      </c>
      <c r="G252" s="449" t="s">
        <v>21</v>
      </c>
      <c r="H252" s="449" t="s">
        <v>21</v>
      </c>
      <c r="I252" s="449"/>
      <c r="J252" s="449" t="s">
        <v>21</v>
      </c>
      <c r="K252" s="450" t="s">
        <v>1265</v>
      </c>
    </row>
    <row r="253" spans="1:11" s="23" customFormat="1">
      <c r="A253" s="446"/>
      <c r="B253" s="447"/>
      <c r="C253" s="446"/>
      <c r="D253" s="448"/>
      <c r="E253" s="448"/>
      <c r="F253" s="182">
        <v>68970</v>
      </c>
      <c r="G253" s="449"/>
      <c r="H253" s="449"/>
      <c r="I253" s="449"/>
      <c r="J253" s="449"/>
      <c r="K253" s="450"/>
    </row>
    <row r="254" spans="1:11" s="23" customFormat="1">
      <c r="A254" s="446"/>
      <c r="B254" s="447"/>
      <c r="C254" s="446"/>
      <c r="D254" s="448"/>
      <c r="E254" s="448"/>
      <c r="F254" s="182" t="s">
        <v>23</v>
      </c>
      <c r="G254" s="449"/>
      <c r="H254" s="449"/>
      <c r="I254" s="449"/>
      <c r="J254" s="449"/>
      <c r="K254" s="450"/>
    </row>
    <row r="255" spans="1:11" s="23" customFormat="1" ht="63.75" customHeight="1">
      <c r="A255" s="446"/>
      <c r="B255" s="447"/>
      <c r="C255" s="446"/>
      <c r="D255" s="448"/>
      <c r="E255" s="448"/>
      <c r="F255" s="182">
        <v>58624.5</v>
      </c>
      <c r="G255" s="449"/>
      <c r="H255" s="449"/>
      <c r="I255" s="449"/>
      <c r="J255" s="449"/>
      <c r="K255" s="450"/>
    </row>
    <row r="256" spans="1:11" s="23" customFormat="1" ht="20.25" customHeight="1">
      <c r="A256" s="446"/>
      <c r="B256" s="447" t="s">
        <v>1266</v>
      </c>
      <c r="C256" s="446"/>
      <c r="D256" s="448"/>
      <c r="E256" s="448"/>
      <c r="F256" s="182" t="s">
        <v>22</v>
      </c>
      <c r="G256" s="449" t="s">
        <v>21</v>
      </c>
      <c r="H256" s="449" t="s">
        <v>21</v>
      </c>
      <c r="I256" s="449"/>
      <c r="J256" s="449" t="s">
        <v>21</v>
      </c>
      <c r="K256" s="450" t="s">
        <v>1268</v>
      </c>
    </row>
    <row r="257" spans="1:11" s="23" customFormat="1">
      <c r="A257" s="446"/>
      <c r="B257" s="447"/>
      <c r="C257" s="446"/>
      <c r="D257" s="448"/>
      <c r="E257" s="448"/>
      <c r="F257" s="182">
        <v>48440</v>
      </c>
      <c r="G257" s="449"/>
      <c r="H257" s="449"/>
      <c r="I257" s="449"/>
      <c r="J257" s="449"/>
      <c r="K257" s="450"/>
    </row>
    <row r="258" spans="1:11" s="23" customFormat="1">
      <c r="A258" s="446"/>
      <c r="B258" s="447"/>
      <c r="C258" s="446"/>
      <c r="D258" s="448"/>
      <c r="E258" s="448"/>
      <c r="F258" s="182" t="s">
        <v>23</v>
      </c>
      <c r="G258" s="449"/>
      <c r="H258" s="449"/>
      <c r="I258" s="449"/>
      <c r="J258" s="449"/>
      <c r="K258" s="450"/>
    </row>
    <row r="259" spans="1:11" s="23" customFormat="1" ht="25.5" customHeight="1">
      <c r="A259" s="446"/>
      <c r="B259" s="447"/>
      <c r="C259" s="446"/>
      <c r="D259" s="448"/>
      <c r="E259" s="448"/>
      <c r="F259" s="182">
        <v>41174</v>
      </c>
      <c r="G259" s="449"/>
      <c r="H259" s="449"/>
      <c r="I259" s="449"/>
      <c r="J259" s="449"/>
      <c r="K259" s="450"/>
    </row>
    <row r="260" spans="1:11" s="23" customFormat="1" ht="20.25" customHeight="1">
      <c r="A260" s="446"/>
      <c r="B260" s="447" t="s">
        <v>1267</v>
      </c>
      <c r="C260" s="446"/>
      <c r="D260" s="448"/>
      <c r="E260" s="448"/>
      <c r="F260" s="182" t="s">
        <v>22</v>
      </c>
      <c r="G260" s="449" t="s">
        <v>21</v>
      </c>
      <c r="H260" s="449" t="s">
        <v>21</v>
      </c>
      <c r="I260" s="449"/>
      <c r="J260" s="449" t="s">
        <v>21</v>
      </c>
      <c r="K260" s="450" t="s">
        <v>1269</v>
      </c>
    </row>
    <row r="261" spans="1:11" s="23" customFormat="1">
      <c r="A261" s="446"/>
      <c r="B261" s="447"/>
      <c r="C261" s="446"/>
      <c r="D261" s="448"/>
      <c r="E261" s="448"/>
      <c r="F261" s="182">
        <v>216344.66</v>
      </c>
      <c r="G261" s="449"/>
      <c r="H261" s="449"/>
      <c r="I261" s="449"/>
      <c r="J261" s="449"/>
      <c r="K261" s="450"/>
    </row>
    <row r="262" spans="1:11" s="23" customFormat="1">
      <c r="A262" s="446"/>
      <c r="B262" s="447"/>
      <c r="C262" s="446"/>
      <c r="D262" s="448"/>
      <c r="E262" s="448"/>
      <c r="F262" s="182" t="s">
        <v>23</v>
      </c>
      <c r="G262" s="449"/>
      <c r="H262" s="449"/>
      <c r="I262" s="449"/>
      <c r="J262" s="449"/>
      <c r="K262" s="450"/>
    </row>
    <row r="263" spans="1:11" s="23" customFormat="1" ht="102.75" customHeight="1">
      <c r="A263" s="446"/>
      <c r="B263" s="447"/>
      <c r="C263" s="446"/>
      <c r="D263" s="448"/>
      <c r="E263" s="448"/>
      <c r="F263" s="182">
        <v>183892.96</v>
      </c>
      <c r="G263" s="449"/>
      <c r="H263" s="449"/>
      <c r="I263" s="449"/>
      <c r="J263" s="449"/>
      <c r="K263" s="450"/>
    </row>
    <row r="264" spans="1:11" ht="20.25" customHeight="1">
      <c r="A264" s="458" t="s">
        <v>18</v>
      </c>
      <c r="B264" s="457" t="s">
        <v>75</v>
      </c>
      <c r="C264" s="458" t="s">
        <v>20</v>
      </c>
      <c r="D264" s="461"/>
      <c r="E264" s="47" t="s">
        <v>22</v>
      </c>
      <c r="F264" s="47" t="s">
        <v>22</v>
      </c>
      <c r="G264" s="454" t="s">
        <v>21</v>
      </c>
      <c r="H264" s="454" t="s">
        <v>21</v>
      </c>
      <c r="I264" s="454"/>
      <c r="J264" s="454" t="s">
        <v>21</v>
      </c>
      <c r="K264" s="455" t="s">
        <v>1491</v>
      </c>
    </row>
    <row r="265" spans="1:11">
      <c r="A265" s="458"/>
      <c r="B265" s="457"/>
      <c r="C265" s="458"/>
      <c r="D265" s="461"/>
      <c r="E265" s="47">
        <v>9565064</v>
      </c>
      <c r="F265" s="47">
        <f>F269+F273+F277+F281+F285</f>
        <v>847168.26</v>
      </c>
      <c r="G265" s="454"/>
      <c r="H265" s="454"/>
      <c r="I265" s="454"/>
      <c r="J265" s="454"/>
      <c r="K265" s="455"/>
    </row>
    <row r="266" spans="1:11">
      <c r="A266" s="458"/>
      <c r="B266" s="457"/>
      <c r="C266" s="458"/>
      <c r="D266" s="461"/>
      <c r="E266" s="456"/>
      <c r="F266" s="47" t="s">
        <v>23</v>
      </c>
      <c r="G266" s="454"/>
      <c r="H266" s="454"/>
      <c r="I266" s="454"/>
      <c r="J266" s="454"/>
      <c r="K266" s="455"/>
    </row>
    <row r="267" spans="1:11">
      <c r="A267" s="458"/>
      <c r="B267" s="457"/>
      <c r="C267" s="458"/>
      <c r="D267" s="461"/>
      <c r="E267" s="456"/>
      <c r="F267" s="47">
        <f>F271+F275+F279+F283+F287</f>
        <v>720092.21000000008</v>
      </c>
      <c r="G267" s="454"/>
      <c r="H267" s="454"/>
      <c r="I267" s="454"/>
      <c r="J267" s="454"/>
      <c r="K267" s="455"/>
    </row>
    <row r="268" spans="1:11" ht="20.25" customHeight="1">
      <c r="A268" s="446"/>
      <c r="B268" s="447" t="s">
        <v>76</v>
      </c>
      <c r="C268" s="446"/>
      <c r="D268" s="448">
        <v>2011</v>
      </c>
      <c r="E268" s="448"/>
      <c r="F268" s="182" t="s">
        <v>22</v>
      </c>
      <c r="G268" s="449" t="s">
        <v>21</v>
      </c>
      <c r="H268" s="449" t="s">
        <v>21</v>
      </c>
      <c r="I268" s="449"/>
      <c r="J268" s="449" t="s">
        <v>21</v>
      </c>
      <c r="K268" s="450" t="s">
        <v>1483</v>
      </c>
    </row>
    <row r="269" spans="1:11">
      <c r="A269" s="446"/>
      <c r="B269" s="447"/>
      <c r="C269" s="446"/>
      <c r="D269" s="448"/>
      <c r="E269" s="448"/>
      <c r="F269" s="182">
        <v>104400</v>
      </c>
      <c r="G269" s="449"/>
      <c r="H269" s="449"/>
      <c r="I269" s="449"/>
      <c r="J269" s="449"/>
      <c r="K269" s="450"/>
    </row>
    <row r="270" spans="1:11">
      <c r="A270" s="446"/>
      <c r="B270" s="447"/>
      <c r="C270" s="446"/>
      <c r="D270" s="448"/>
      <c r="E270" s="448"/>
      <c r="F270" s="182" t="s">
        <v>23</v>
      </c>
      <c r="G270" s="449"/>
      <c r="H270" s="449"/>
      <c r="I270" s="449"/>
      <c r="J270" s="449"/>
      <c r="K270" s="450"/>
    </row>
    <row r="271" spans="1:11">
      <c r="A271" s="446"/>
      <c r="B271" s="447"/>
      <c r="C271" s="446"/>
      <c r="D271" s="448"/>
      <c r="E271" s="448"/>
      <c r="F271" s="182">
        <v>88740</v>
      </c>
      <c r="G271" s="449"/>
      <c r="H271" s="449"/>
      <c r="I271" s="449"/>
      <c r="J271" s="449"/>
      <c r="K271" s="450"/>
    </row>
    <row r="272" spans="1:11" ht="20.25" customHeight="1">
      <c r="A272" s="446"/>
      <c r="B272" s="447" t="s">
        <v>77</v>
      </c>
      <c r="C272" s="446"/>
      <c r="D272" s="448">
        <v>2012</v>
      </c>
      <c r="E272" s="448"/>
      <c r="F272" s="182" t="s">
        <v>22</v>
      </c>
      <c r="G272" s="449" t="s">
        <v>21</v>
      </c>
      <c r="H272" s="449" t="s">
        <v>21</v>
      </c>
      <c r="I272" s="449"/>
      <c r="J272" s="449" t="s">
        <v>21</v>
      </c>
      <c r="K272" s="450" t="s">
        <v>1484</v>
      </c>
    </row>
    <row r="273" spans="1:11">
      <c r="A273" s="446"/>
      <c r="B273" s="447"/>
      <c r="C273" s="446"/>
      <c r="D273" s="448"/>
      <c r="E273" s="448"/>
      <c r="F273" s="182">
        <v>229608</v>
      </c>
      <c r="G273" s="449"/>
      <c r="H273" s="449"/>
      <c r="I273" s="449"/>
      <c r="J273" s="449"/>
      <c r="K273" s="450"/>
    </row>
    <row r="274" spans="1:11">
      <c r="A274" s="446"/>
      <c r="B274" s="447"/>
      <c r="C274" s="446"/>
      <c r="D274" s="448"/>
      <c r="E274" s="448"/>
      <c r="F274" s="182" t="s">
        <v>23</v>
      </c>
      <c r="G274" s="449"/>
      <c r="H274" s="449"/>
      <c r="I274" s="449"/>
      <c r="J274" s="449"/>
      <c r="K274" s="450"/>
    </row>
    <row r="275" spans="1:11">
      <c r="A275" s="446"/>
      <c r="B275" s="447"/>
      <c r="C275" s="446"/>
      <c r="D275" s="448"/>
      <c r="E275" s="448"/>
      <c r="F275" s="182">
        <v>195166</v>
      </c>
      <c r="G275" s="449"/>
      <c r="H275" s="449"/>
      <c r="I275" s="449"/>
      <c r="J275" s="449"/>
      <c r="K275" s="450"/>
    </row>
    <row r="276" spans="1:11" ht="20.25" customHeight="1">
      <c r="A276" s="446"/>
      <c r="B276" s="447" t="s">
        <v>78</v>
      </c>
      <c r="C276" s="446"/>
      <c r="D276" s="446"/>
      <c r="E276" s="448"/>
      <c r="F276" s="182" t="s">
        <v>22</v>
      </c>
      <c r="G276" s="449" t="s">
        <v>21</v>
      </c>
      <c r="H276" s="449" t="s">
        <v>21</v>
      </c>
      <c r="I276" s="449"/>
      <c r="J276" s="449" t="s">
        <v>21</v>
      </c>
      <c r="K276" s="450" t="s">
        <v>1485</v>
      </c>
    </row>
    <row r="277" spans="1:11">
      <c r="A277" s="446"/>
      <c r="B277" s="447"/>
      <c r="C277" s="446"/>
      <c r="D277" s="446"/>
      <c r="E277" s="448"/>
      <c r="F277" s="182">
        <v>228046.52</v>
      </c>
      <c r="G277" s="449"/>
      <c r="H277" s="449"/>
      <c r="I277" s="449"/>
      <c r="J277" s="449"/>
      <c r="K277" s="450"/>
    </row>
    <row r="278" spans="1:11">
      <c r="A278" s="446"/>
      <c r="B278" s="447"/>
      <c r="C278" s="446"/>
      <c r="D278" s="446"/>
      <c r="E278" s="448"/>
      <c r="F278" s="182" t="s">
        <v>23</v>
      </c>
      <c r="G278" s="449"/>
      <c r="H278" s="449"/>
      <c r="I278" s="449"/>
      <c r="J278" s="449"/>
      <c r="K278" s="450"/>
    </row>
    <row r="279" spans="1:11">
      <c r="A279" s="446"/>
      <c r="B279" s="447"/>
      <c r="C279" s="446"/>
      <c r="D279" s="446"/>
      <c r="E279" s="448"/>
      <c r="F279" s="182">
        <v>193839.54</v>
      </c>
      <c r="G279" s="449"/>
      <c r="H279" s="449"/>
      <c r="I279" s="449"/>
      <c r="J279" s="449"/>
      <c r="K279" s="450"/>
    </row>
    <row r="280" spans="1:11" ht="20.25" customHeight="1">
      <c r="A280" s="446"/>
      <c r="B280" s="447" t="s">
        <v>79</v>
      </c>
      <c r="C280" s="446"/>
      <c r="D280" s="446"/>
      <c r="E280" s="448"/>
      <c r="F280" s="182" t="s">
        <v>22</v>
      </c>
      <c r="G280" s="449" t="s">
        <v>21</v>
      </c>
      <c r="H280" s="449" t="s">
        <v>21</v>
      </c>
      <c r="I280" s="449"/>
      <c r="J280" s="449" t="s">
        <v>21</v>
      </c>
      <c r="K280" s="450" t="s">
        <v>1486</v>
      </c>
    </row>
    <row r="281" spans="1:11">
      <c r="A281" s="446"/>
      <c r="B281" s="447"/>
      <c r="C281" s="446"/>
      <c r="D281" s="446"/>
      <c r="E281" s="448"/>
      <c r="F281" s="182">
        <v>196113.74</v>
      </c>
      <c r="G281" s="449"/>
      <c r="H281" s="449"/>
      <c r="I281" s="449"/>
      <c r="J281" s="449"/>
      <c r="K281" s="450"/>
    </row>
    <row r="282" spans="1:11">
      <c r="A282" s="446"/>
      <c r="B282" s="447"/>
      <c r="C282" s="446"/>
      <c r="D282" s="446"/>
      <c r="E282" s="448"/>
      <c r="F282" s="182" t="s">
        <v>23</v>
      </c>
      <c r="G282" s="449"/>
      <c r="H282" s="449"/>
      <c r="I282" s="449"/>
      <c r="J282" s="449"/>
      <c r="K282" s="450"/>
    </row>
    <row r="283" spans="1:11">
      <c r="A283" s="446"/>
      <c r="B283" s="447"/>
      <c r="C283" s="446"/>
      <c r="D283" s="446"/>
      <c r="E283" s="448"/>
      <c r="F283" s="182">
        <v>166696.67000000001</v>
      </c>
      <c r="G283" s="449"/>
      <c r="H283" s="449"/>
      <c r="I283" s="449"/>
      <c r="J283" s="449"/>
      <c r="K283" s="450"/>
    </row>
    <row r="284" spans="1:11" ht="20.25" customHeight="1">
      <c r="A284" s="446"/>
      <c r="B284" s="447" t="s">
        <v>80</v>
      </c>
      <c r="C284" s="446"/>
      <c r="D284" s="446"/>
      <c r="E284" s="448"/>
      <c r="F284" s="182" t="s">
        <v>22</v>
      </c>
      <c r="G284" s="449" t="s">
        <v>21</v>
      </c>
      <c r="H284" s="449" t="s">
        <v>21</v>
      </c>
      <c r="I284" s="449"/>
      <c r="J284" s="449" t="s">
        <v>21</v>
      </c>
      <c r="K284" s="450" t="s">
        <v>1487</v>
      </c>
    </row>
    <row r="285" spans="1:11">
      <c r="A285" s="446"/>
      <c r="B285" s="447"/>
      <c r="C285" s="446"/>
      <c r="D285" s="446"/>
      <c r="E285" s="448"/>
      <c r="F285" s="182">
        <v>89000</v>
      </c>
      <c r="G285" s="449"/>
      <c r="H285" s="449"/>
      <c r="I285" s="449"/>
      <c r="J285" s="449"/>
      <c r="K285" s="450"/>
    </row>
    <row r="286" spans="1:11">
      <c r="A286" s="446"/>
      <c r="B286" s="447"/>
      <c r="C286" s="446"/>
      <c r="D286" s="446"/>
      <c r="E286" s="448"/>
      <c r="F286" s="182" t="s">
        <v>23</v>
      </c>
      <c r="G286" s="449"/>
      <c r="H286" s="449"/>
      <c r="I286" s="449"/>
      <c r="J286" s="449"/>
      <c r="K286" s="450"/>
    </row>
    <row r="287" spans="1:11">
      <c r="A287" s="446"/>
      <c r="B287" s="447"/>
      <c r="C287" s="446"/>
      <c r="D287" s="446"/>
      <c r="E287" s="448"/>
      <c r="F287" s="182">
        <v>75650</v>
      </c>
      <c r="G287" s="449"/>
      <c r="H287" s="449"/>
      <c r="I287" s="449"/>
      <c r="J287" s="449"/>
      <c r="K287" s="450"/>
    </row>
  </sheetData>
  <mergeCells count="634">
    <mergeCell ref="A260:A263"/>
    <mergeCell ref="B260:B263"/>
    <mergeCell ref="C260:C263"/>
    <mergeCell ref="D260:D263"/>
    <mergeCell ref="E260:E263"/>
    <mergeCell ref="G260:G263"/>
    <mergeCell ref="H260:I263"/>
    <mergeCell ref="J260:J263"/>
    <mergeCell ref="K260:K263"/>
    <mergeCell ref="A256:A259"/>
    <mergeCell ref="B256:B259"/>
    <mergeCell ref="C256:C259"/>
    <mergeCell ref="D256:D259"/>
    <mergeCell ref="E256:E259"/>
    <mergeCell ref="G256:G259"/>
    <mergeCell ref="H256:I259"/>
    <mergeCell ref="J256:J259"/>
    <mergeCell ref="K256:K259"/>
    <mergeCell ref="A252:A255"/>
    <mergeCell ref="B252:B255"/>
    <mergeCell ref="C252:C255"/>
    <mergeCell ref="D252:D255"/>
    <mergeCell ref="E252:E255"/>
    <mergeCell ref="G252:G255"/>
    <mergeCell ref="H252:I255"/>
    <mergeCell ref="J252:J255"/>
    <mergeCell ref="K252:K255"/>
    <mergeCell ref="A248:A251"/>
    <mergeCell ref="B248:B251"/>
    <mergeCell ref="C248:C251"/>
    <mergeCell ref="D248:D251"/>
    <mergeCell ref="E248:E251"/>
    <mergeCell ref="G248:G251"/>
    <mergeCell ref="H248:I251"/>
    <mergeCell ref="J248:J251"/>
    <mergeCell ref="K248:K251"/>
    <mergeCell ref="A244:A247"/>
    <mergeCell ref="B244:B247"/>
    <mergeCell ref="C244:C247"/>
    <mergeCell ref="D244:D247"/>
    <mergeCell ref="E244:E247"/>
    <mergeCell ref="G244:G247"/>
    <mergeCell ref="H244:I247"/>
    <mergeCell ref="J244:J247"/>
    <mergeCell ref="K244:K247"/>
    <mergeCell ref="A228:A231"/>
    <mergeCell ref="B228:B231"/>
    <mergeCell ref="C228:C231"/>
    <mergeCell ref="D228:D231"/>
    <mergeCell ref="E228:E231"/>
    <mergeCell ref="G228:G231"/>
    <mergeCell ref="H228:I231"/>
    <mergeCell ref="J228:J231"/>
    <mergeCell ref="K228:K231"/>
    <mergeCell ref="A224:A227"/>
    <mergeCell ref="B224:B227"/>
    <mergeCell ref="C224:C227"/>
    <mergeCell ref="D224:D227"/>
    <mergeCell ref="E224:E227"/>
    <mergeCell ref="G224:G227"/>
    <mergeCell ref="H224:I227"/>
    <mergeCell ref="J224:J227"/>
    <mergeCell ref="K224:K227"/>
    <mergeCell ref="A220:A223"/>
    <mergeCell ref="B220:B223"/>
    <mergeCell ref="C220:C223"/>
    <mergeCell ref="D220:D223"/>
    <mergeCell ref="E220:E223"/>
    <mergeCell ref="G220:G223"/>
    <mergeCell ref="H220:I223"/>
    <mergeCell ref="J220:J223"/>
    <mergeCell ref="K220:K223"/>
    <mergeCell ref="A120:A123"/>
    <mergeCell ref="B120:B123"/>
    <mergeCell ref="C120:C123"/>
    <mergeCell ref="D120:D123"/>
    <mergeCell ref="E120:E123"/>
    <mergeCell ref="G120:G123"/>
    <mergeCell ref="H120:I123"/>
    <mergeCell ref="J120:J123"/>
    <mergeCell ref="K120:K123"/>
    <mergeCell ref="A116:A119"/>
    <mergeCell ref="B116:B119"/>
    <mergeCell ref="C116:C119"/>
    <mergeCell ref="D116:D119"/>
    <mergeCell ref="E116:E119"/>
    <mergeCell ref="G116:G119"/>
    <mergeCell ref="H116:I119"/>
    <mergeCell ref="J116:J119"/>
    <mergeCell ref="K116:K119"/>
    <mergeCell ref="A112:A115"/>
    <mergeCell ref="B112:B115"/>
    <mergeCell ref="C112:C115"/>
    <mergeCell ref="D112:D115"/>
    <mergeCell ref="E112:E115"/>
    <mergeCell ref="G112:G115"/>
    <mergeCell ref="H112:I115"/>
    <mergeCell ref="J112:J115"/>
    <mergeCell ref="K112:K115"/>
    <mergeCell ref="J12:J15"/>
    <mergeCell ref="K12:K15"/>
    <mergeCell ref="J16:J19"/>
    <mergeCell ref="K16:K19"/>
    <mergeCell ref="E18:E19"/>
    <mergeCell ref="A12:A15"/>
    <mergeCell ref="B12:B15"/>
    <mergeCell ref="C12:C15"/>
    <mergeCell ref="D12:D15"/>
    <mergeCell ref="G12:G15"/>
    <mergeCell ref="H12:H15"/>
    <mergeCell ref="I12:I15"/>
    <mergeCell ref="H284:I287"/>
    <mergeCell ref="J284:J287"/>
    <mergeCell ref="K284:K287"/>
    <mergeCell ref="A16:A19"/>
    <mergeCell ref="B16:B19"/>
    <mergeCell ref="C16:C19"/>
    <mergeCell ref="D16:D19"/>
    <mergeCell ref="G16:G19"/>
    <mergeCell ref="H16:H19"/>
    <mergeCell ref="I16:I19"/>
    <mergeCell ref="A284:A287"/>
    <mergeCell ref="B284:B287"/>
    <mergeCell ref="C284:C287"/>
    <mergeCell ref="D284:D287"/>
    <mergeCell ref="E284:E287"/>
    <mergeCell ref="G284:G287"/>
    <mergeCell ref="K276:K279"/>
    <mergeCell ref="A280:A283"/>
    <mergeCell ref="B280:B283"/>
    <mergeCell ref="C280:C283"/>
    <mergeCell ref="D280:D283"/>
    <mergeCell ref="E280:E283"/>
    <mergeCell ref="G280:G283"/>
    <mergeCell ref="H280:I283"/>
    <mergeCell ref="J280:J283"/>
    <mergeCell ref="K280:K283"/>
    <mergeCell ref="J272:J275"/>
    <mergeCell ref="K272:K275"/>
    <mergeCell ref="A276:A279"/>
    <mergeCell ref="B276:B279"/>
    <mergeCell ref="C276:C279"/>
    <mergeCell ref="D276:D279"/>
    <mergeCell ref="E276:E279"/>
    <mergeCell ref="G276:G279"/>
    <mergeCell ref="H276:I279"/>
    <mergeCell ref="J276:J279"/>
    <mergeCell ref="H268:I271"/>
    <mergeCell ref="J268:J271"/>
    <mergeCell ref="K268:K271"/>
    <mergeCell ref="A272:A275"/>
    <mergeCell ref="B272:B275"/>
    <mergeCell ref="C272:C275"/>
    <mergeCell ref="D272:D275"/>
    <mergeCell ref="E272:E275"/>
    <mergeCell ref="G272:G275"/>
    <mergeCell ref="H272:I275"/>
    <mergeCell ref="A268:A271"/>
    <mergeCell ref="B268:B271"/>
    <mergeCell ref="C268:C271"/>
    <mergeCell ref="D268:D271"/>
    <mergeCell ref="E268:E271"/>
    <mergeCell ref="G268:G271"/>
    <mergeCell ref="A264:A267"/>
    <mergeCell ref="B264:B267"/>
    <mergeCell ref="C264:C267"/>
    <mergeCell ref="D264:D267"/>
    <mergeCell ref="G264:G267"/>
    <mergeCell ref="H264:I267"/>
    <mergeCell ref="J264:J267"/>
    <mergeCell ref="K264:K267"/>
    <mergeCell ref="E266:E267"/>
    <mergeCell ref="A216:A219"/>
    <mergeCell ref="B216:B219"/>
    <mergeCell ref="C216:C219"/>
    <mergeCell ref="D216:D219"/>
    <mergeCell ref="E216:E219"/>
    <mergeCell ref="G216:G219"/>
    <mergeCell ref="H216:I219"/>
    <mergeCell ref="J216:J219"/>
    <mergeCell ref="K216:K219"/>
    <mergeCell ref="H208:I211"/>
    <mergeCell ref="J208:J211"/>
    <mergeCell ref="K208:K211"/>
    <mergeCell ref="A212:A215"/>
    <mergeCell ref="B212:B215"/>
    <mergeCell ref="C212:C215"/>
    <mergeCell ref="D212:D215"/>
    <mergeCell ref="E212:E215"/>
    <mergeCell ref="G212:G215"/>
    <mergeCell ref="H212:I215"/>
    <mergeCell ref="A208:A211"/>
    <mergeCell ref="B208:B211"/>
    <mergeCell ref="C208:C211"/>
    <mergeCell ref="D208:D211"/>
    <mergeCell ref="E208:E211"/>
    <mergeCell ref="G208:G211"/>
    <mergeCell ref="J212:J215"/>
    <mergeCell ref="K212:K215"/>
    <mergeCell ref="A204:A207"/>
    <mergeCell ref="B204:B207"/>
    <mergeCell ref="C204:C207"/>
    <mergeCell ref="D204:D207"/>
    <mergeCell ref="E204:E207"/>
    <mergeCell ref="G204:G207"/>
    <mergeCell ref="H204:I207"/>
    <mergeCell ref="J204:J207"/>
    <mergeCell ref="K204:K207"/>
    <mergeCell ref="A200:A203"/>
    <mergeCell ref="B200:B203"/>
    <mergeCell ref="C200:C203"/>
    <mergeCell ref="D200:D203"/>
    <mergeCell ref="E200:E203"/>
    <mergeCell ref="G200:G203"/>
    <mergeCell ref="H200:I203"/>
    <mergeCell ref="J200:J203"/>
    <mergeCell ref="K200:K203"/>
    <mergeCell ref="H192:I195"/>
    <mergeCell ref="J192:J195"/>
    <mergeCell ref="K192:K195"/>
    <mergeCell ref="A196:A199"/>
    <mergeCell ref="B196:B199"/>
    <mergeCell ref="C196:C199"/>
    <mergeCell ref="D196:D199"/>
    <mergeCell ref="E196:E199"/>
    <mergeCell ref="G196:G199"/>
    <mergeCell ref="H196:I199"/>
    <mergeCell ref="A192:A195"/>
    <mergeCell ref="B192:B195"/>
    <mergeCell ref="C192:C195"/>
    <mergeCell ref="D192:D195"/>
    <mergeCell ref="E192:E195"/>
    <mergeCell ref="G192:G195"/>
    <mergeCell ref="J196:J199"/>
    <mergeCell ref="K196:K199"/>
    <mergeCell ref="A188:A191"/>
    <mergeCell ref="B188:B191"/>
    <mergeCell ref="C188:C191"/>
    <mergeCell ref="D188:D191"/>
    <mergeCell ref="E188:E191"/>
    <mergeCell ref="G188:G191"/>
    <mergeCell ref="H188:I191"/>
    <mergeCell ref="J188:J191"/>
    <mergeCell ref="K188:K191"/>
    <mergeCell ref="A184:A187"/>
    <mergeCell ref="B184:B187"/>
    <mergeCell ref="C184:C187"/>
    <mergeCell ref="D184:D187"/>
    <mergeCell ref="E184:E187"/>
    <mergeCell ref="G184:G187"/>
    <mergeCell ref="H184:I187"/>
    <mergeCell ref="J184:J187"/>
    <mergeCell ref="K184:K187"/>
    <mergeCell ref="H176:I179"/>
    <mergeCell ref="J176:J179"/>
    <mergeCell ref="K176:K179"/>
    <mergeCell ref="A180:A183"/>
    <mergeCell ref="B180:B183"/>
    <mergeCell ref="C180:C183"/>
    <mergeCell ref="D180:D183"/>
    <mergeCell ref="E180:E183"/>
    <mergeCell ref="G180:G183"/>
    <mergeCell ref="H180:I183"/>
    <mergeCell ref="A176:A179"/>
    <mergeCell ref="B176:B179"/>
    <mergeCell ref="C176:C179"/>
    <mergeCell ref="D176:D179"/>
    <mergeCell ref="E176:E179"/>
    <mergeCell ref="G176:G179"/>
    <mergeCell ref="J180:J183"/>
    <mergeCell ref="K180:K183"/>
    <mergeCell ref="A172:A175"/>
    <mergeCell ref="B172:B175"/>
    <mergeCell ref="C172:C175"/>
    <mergeCell ref="D172:D175"/>
    <mergeCell ref="E172:E175"/>
    <mergeCell ref="G172:G175"/>
    <mergeCell ref="H172:I175"/>
    <mergeCell ref="J172:J175"/>
    <mergeCell ref="K172:K175"/>
    <mergeCell ref="A168:A171"/>
    <mergeCell ref="B168:B171"/>
    <mergeCell ref="C168:C171"/>
    <mergeCell ref="D168:D171"/>
    <mergeCell ref="E168:E171"/>
    <mergeCell ref="G168:G171"/>
    <mergeCell ref="H168:I171"/>
    <mergeCell ref="J168:J171"/>
    <mergeCell ref="K168:K171"/>
    <mergeCell ref="H160:I163"/>
    <mergeCell ref="J160:J163"/>
    <mergeCell ref="K160:K163"/>
    <mergeCell ref="A164:A167"/>
    <mergeCell ref="B164:B167"/>
    <mergeCell ref="C164:C167"/>
    <mergeCell ref="D164:D167"/>
    <mergeCell ref="E164:E167"/>
    <mergeCell ref="G164:G167"/>
    <mergeCell ref="H164:I167"/>
    <mergeCell ref="A160:A163"/>
    <mergeCell ref="B160:B163"/>
    <mergeCell ref="C160:C163"/>
    <mergeCell ref="D160:D163"/>
    <mergeCell ref="E160:E163"/>
    <mergeCell ref="G160:G163"/>
    <mergeCell ref="J164:J167"/>
    <mergeCell ref="K164:K167"/>
    <mergeCell ref="A156:A159"/>
    <mergeCell ref="B156:B159"/>
    <mergeCell ref="C156:C159"/>
    <mergeCell ref="D156:D159"/>
    <mergeCell ref="E156:E159"/>
    <mergeCell ref="G156:G159"/>
    <mergeCell ref="H156:I159"/>
    <mergeCell ref="J156:J159"/>
    <mergeCell ref="K156:K159"/>
    <mergeCell ref="A152:A155"/>
    <mergeCell ref="B152:B155"/>
    <mergeCell ref="C152:C155"/>
    <mergeCell ref="D152:D155"/>
    <mergeCell ref="E152:E155"/>
    <mergeCell ref="G152:G155"/>
    <mergeCell ref="H152:I155"/>
    <mergeCell ref="J152:J155"/>
    <mergeCell ref="K152:K155"/>
    <mergeCell ref="H144:I147"/>
    <mergeCell ref="J144:J147"/>
    <mergeCell ref="K144:K147"/>
    <mergeCell ref="A148:A151"/>
    <mergeCell ref="B148:B151"/>
    <mergeCell ref="C148:C151"/>
    <mergeCell ref="D148:D151"/>
    <mergeCell ref="E148:E151"/>
    <mergeCell ref="G148:G151"/>
    <mergeCell ref="H148:I151"/>
    <mergeCell ref="A144:A147"/>
    <mergeCell ref="B144:B147"/>
    <mergeCell ref="C144:C147"/>
    <mergeCell ref="D144:D147"/>
    <mergeCell ref="E144:E147"/>
    <mergeCell ref="G144:G147"/>
    <mergeCell ref="J148:J151"/>
    <mergeCell ref="K148:K151"/>
    <mergeCell ref="A140:A143"/>
    <mergeCell ref="B140:B143"/>
    <mergeCell ref="C140:C143"/>
    <mergeCell ref="D140:D143"/>
    <mergeCell ref="E140:E143"/>
    <mergeCell ref="G140:G143"/>
    <mergeCell ref="H140:I143"/>
    <mergeCell ref="J140:J143"/>
    <mergeCell ref="K140:K143"/>
    <mergeCell ref="A136:A139"/>
    <mergeCell ref="B136:B139"/>
    <mergeCell ref="C136:C139"/>
    <mergeCell ref="D136:D139"/>
    <mergeCell ref="E136:E139"/>
    <mergeCell ref="G136:G139"/>
    <mergeCell ref="H136:I139"/>
    <mergeCell ref="J136:J139"/>
    <mergeCell ref="K136:K139"/>
    <mergeCell ref="H128:I131"/>
    <mergeCell ref="J128:J131"/>
    <mergeCell ref="K128:K131"/>
    <mergeCell ref="A132:A135"/>
    <mergeCell ref="B132:B135"/>
    <mergeCell ref="C132:C135"/>
    <mergeCell ref="D132:D135"/>
    <mergeCell ref="E132:E135"/>
    <mergeCell ref="G132:G135"/>
    <mergeCell ref="H132:I135"/>
    <mergeCell ref="A128:A131"/>
    <mergeCell ref="B128:B131"/>
    <mergeCell ref="C128:C131"/>
    <mergeCell ref="D128:D131"/>
    <mergeCell ref="E128:E131"/>
    <mergeCell ref="G128:G131"/>
    <mergeCell ref="J132:J135"/>
    <mergeCell ref="K132:K135"/>
    <mergeCell ref="A124:A127"/>
    <mergeCell ref="B124:B127"/>
    <mergeCell ref="C124:C127"/>
    <mergeCell ref="D124:D127"/>
    <mergeCell ref="G124:G127"/>
    <mergeCell ref="H124:I127"/>
    <mergeCell ref="J124:J127"/>
    <mergeCell ref="K124:K127"/>
    <mergeCell ref="E126:E127"/>
    <mergeCell ref="A108:A111"/>
    <mergeCell ref="B108:B111"/>
    <mergeCell ref="C108:C111"/>
    <mergeCell ref="D108:D111"/>
    <mergeCell ref="E108:E111"/>
    <mergeCell ref="G108:G111"/>
    <mergeCell ref="H108:I111"/>
    <mergeCell ref="J108:J111"/>
    <mergeCell ref="K108:K111"/>
    <mergeCell ref="H100:I103"/>
    <mergeCell ref="J100:J103"/>
    <mergeCell ref="K100:K103"/>
    <mergeCell ref="A104:A107"/>
    <mergeCell ref="B104:B107"/>
    <mergeCell ref="C104:C107"/>
    <mergeCell ref="D104:D107"/>
    <mergeCell ref="E104:E107"/>
    <mergeCell ref="G104:G107"/>
    <mergeCell ref="H104:I107"/>
    <mergeCell ref="A100:A103"/>
    <mergeCell ref="B100:B103"/>
    <mergeCell ref="C100:C103"/>
    <mergeCell ref="D100:D103"/>
    <mergeCell ref="E100:E103"/>
    <mergeCell ref="G100:G103"/>
    <mergeCell ref="J104:J107"/>
    <mergeCell ref="K104:K107"/>
    <mergeCell ref="A96:A99"/>
    <mergeCell ref="B96:B99"/>
    <mergeCell ref="C96:C99"/>
    <mergeCell ref="D96:D99"/>
    <mergeCell ref="E96:E99"/>
    <mergeCell ref="G96:G99"/>
    <mergeCell ref="H96:I99"/>
    <mergeCell ref="J96:J99"/>
    <mergeCell ref="K96:K99"/>
    <mergeCell ref="A92:A95"/>
    <mergeCell ref="B92:B95"/>
    <mergeCell ref="C92:C95"/>
    <mergeCell ref="D92:D95"/>
    <mergeCell ref="E92:E95"/>
    <mergeCell ref="G92:G95"/>
    <mergeCell ref="H92:I95"/>
    <mergeCell ref="J92:J95"/>
    <mergeCell ref="K92:K95"/>
    <mergeCell ref="H84:I87"/>
    <mergeCell ref="J84:J87"/>
    <mergeCell ref="K84:K87"/>
    <mergeCell ref="A88:A91"/>
    <mergeCell ref="B88:B91"/>
    <mergeCell ref="C88:C91"/>
    <mergeCell ref="D88:D91"/>
    <mergeCell ref="E88:E91"/>
    <mergeCell ref="G88:G91"/>
    <mergeCell ref="H88:I91"/>
    <mergeCell ref="A84:A87"/>
    <mergeCell ref="B84:B87"/>
    <mergeCell ref="C84:C87"/>
    <mergeCell ref="D84:D87"/>
    <mergeCell ref="E84:E87"/>
    <mergeCell ref="G84:G87"/>
    <mergeCell ref="J88:J91"/>
    <mergeCell ref="K88:K91"/>
    <mergeCell ref="A80:A83"/>
    <mergeCell ref="B80:B83"/>
    <mergeCell ref="C80:C83"/>
    <mergeCell ref="D80:D83"/>
    <mergeCell ref="E80:E83"/>
    <mergeCell ref="G80:G83"/>
    <mergeCell ref="H80:I83"/>
    <mergeCell ref="J80:J83"/>
    <mergeCell ref="K80:K83"/>
    <mergeCell ref="A76:A79"/>
    <mergeCell ref="B76:B79"/>
    <mergeCell ref="C76:C79"/>
    <mergeCell ref="D76:D79"/>
    <mergeCell ref="E76:E79"/>
    <mergeCell ref="G76:G79"/>
    <mergeCell ref="H76:I79"/>
    <mergeCell ref="J76:J79"/>
    <mergeCell ref="K76:K79"/>
    <mergeCell ref="H68:I71"/>
    <mergeCell ref="J68:J71"/>
    <mergeCell ref="K68:K71"/>
    <mergeCell ref="A72:A75"/>
    <mergeCell ref="B72:B75"/>
    <mergeCell ref="C72:C75"/>
    <mergeCell ref="D72:D75"/>
    <mergeCell ref="E72:E75"/>
    <mergeCell ref="G72:G75"/>
    <mergeCell ref="H72:I75"/>
    <mergeCell ref="A68:A71"/>
    <mergeCell ref="B68:B71"/>
    <mergeCell ref="C68:C71"/>
    <mergeCell ref="D68:D71"/>
    <mergeCell ref="E68:E71"/>
    <mergeCell ref="G68:G71"/>
    <mergeCell ref="J72:J75"/>
    <mergeCell ref="K72:K75"/>
    <mergeCell ref="A64:A67"/>
    <mergeCell ref="B64:B67"/>
    <mergeCell ref="C64:C67"/>
    <mergeCell ref="D64:D67"/>
    <mergeCell ref="E64:E67"/>
    <mergeCell ref="G64:G67"/>
    <mergeCell ref="H64:I67"/>
    <mergeCell ref="J64:J67"/>
    <mergeCell ref="K64:K67"/>
    <mergeCell ref="A60:A63"/>
    <mergeCell ref="B60:B63"/>
    <mergeCell ref="C60:C63"/>
    <mergeCell ref="D60:D63"/>
    <mergeCell ref="E60:E63"/>
    <mergeCell ref="G60:G63"/>
    <mergeCell ref="H60:I63"/>
    <mergeCell ref="J60:J63"/>
    <mergeCell ref="K60:K63"/>
    <mergeCell ref="H52:I55"/>
    <mergeCell ref="J52:J55"/>
    <mergeCell ref="K52:K55"/>
    <mergeCell ref="A56:A59"/>
    <mergeCell ref="B56:B59"/>
    <mergeCell ref="C56:C59"/>
    <mergeCell ref="D56:D59"/>
    <mergeCell ref="E56:E59"/>
    <mergeCell ref="G56:G59"/>
    <mergeCell ref="H56:I59"/>
    <mergeCell ref="A52:A55"/>
    <mergeCell ref="B52:B55"/>
    <mergeCell ref="C52:C55"/>
    <mergeCell ref="D52:D55"/>
    <mergeCell ref="E52:E55"/>
    <mergeCell ref="G52:G55"/>
    <mergeCell ref="J56:J59"/>
    <mergeCell ref="K56:K59"/>
    <mergeCell ref="A48:A51"/>
    <mergeCell ref="B48:B51"/>
    <mergeCell ref="C48:C51"/>
    <mergeCell ref="D48:D51"/>
    <mergeCell ref="E48:E51"/>
    <mergeCell ref="G48:G51"/>
    <mergeCell ref="H48:I51"/>
    <mergeCell ref="J48:J51"/>
    <mergeCell ref="K48:K51"/>
    <mergeCell ref="A44:A47"/>
    <mergeCell ref="B44:B47"/>
    <mergeCell ref="C44:C47"/>
    <mergeCell ref="D44:D47"/>
    <mergeCell ref="E44:E47"/>
    <mergeCell ref="G44:G47"/>
    <mergeCell ref="H44:I47"/>
    <mergeCell ref="J44:J47"/>
    <mergeCell ref="K44:K47"/>
    <mergeCell ref="H36:I39"/>
    <mergeCell ref="J36:J39"/>
    <mergeCell ref="K36:K39"/>
    <mergeCell ref="A40:A43"/>
    <mergeCell ref="B40:B43"/>
    <mergeCell ref="C40:C43"/>
    <mergeCell ref="D40:D43"/>
    <mergeCell ref="E40:E43"/>
    <mergeCell ref="G40:G43"/>
    <mergeCell ref="H40:I43"/>
    <mergeCell ref="A36:A39"/>
    <mergeCell ref="B36:B39"/>
    <mergeCell ref="C36:C39"/>
    <mergeCell ref="D36:D39"/>
    <mergeCell ref="E36:E39"/>
    <mergeCell ref="G36:G39"/>
    <mergeCell ref="J40:J43"/>
    <mergeCell ref="K40:K43"/>
    <mergeCell ref="A32:A35"/>
    <mergeCell ref="B32:B35"/>
    <mergeCell ref="C32:C35"/>
    <mergeCell ref="D32:D35"/>
    <mergeCell ref="E32:E35"/>
    <mergeCell ref="G32:G35"/>
    <mergeCell ref="H32:I35"/>
    <mergeCell ref="J32:J35"/>
    <mergeCell ref="K32:K35"/>
    <mergeCell ref="A28:A31"/>
    <mergeCell ref="B28:B31"/>
    <mergeCell ref="C28:C31"/>
    <mergeCell ref="D28:D31"/>
    <mergeCell ref="E28:E31"/>
    <mergeCell ref="G28:G31"/>
    <mergeCell ref="H28:I31"/>
    <mergeCell ref="J28:J31"/>
    <mergeCell ref="K28:K31"/>
    <mergeCell ref="J20:J23"/>
    <mergeCell ref="K20:K23"/>
    <mergeCell ref="E22:E23"/>
    <mergeCell ref="A24:A27"/>
    <mergeCell ref="B24:B27"/>
    <mergeCell ref="C24:C27"/>
    <mergeCell ref="D24:D27"/>
    <mergeCell ref="E24:E27"/>
    <mergeCell ref="G24:G27"/>
    <mergeCell ref="H24:I27"/>
    <mergeCell ref="A20:A23"/>
    <mergeCell ref="B20:B23"/>
    <mergeCell ref="C20:C23"/>
    <mergeCell ref="D20:D23"/>
    <mergeCell ref="G20:G23"/>
    <mergeCell ref="H20:I23"/>
    <mergeCell ref="J24:J27"/>
    <mergeCell ref="K24:K27"/>
    <mergeCell ref="G2:G10"/>
    <mergeCell ref="H2:H10"/>
    <mergeCell ref="I2:I10"/>
    <mergeCell ref="J2:J10"/>
    <mergeCell ref="K2:K10"/>
    <mergeCell ref="A11:J11"/>
    <mergeCell ref="A2:A10"/>
    <mergeCell ref="B2:B10"/>
    <mergeCell ref="C2:C10"/>
    <mergeCell ref="D2:D10"/>
    <mergeCell ref="E2:E10"/>
    <mergeCell ref="F2:F10"/>
    <mergeCell ref="A232:A235"/>
    <mergeCell ref="B232:B235"/>
    <mergeCell ref="C232:C235"/>
    <mergeCell ref="D232:D235"/>
    <mergeCell ref="E232:E235"/>
    <mergeCell ref="G232:G235"/>
    <mergeCell ref="H232:I235"/>
    <mergeCell ref="J232:J235"/>
    <mergeCell ref="K232:K235"/>
    <mergeCell ref="A236:A239"/>
    <mergeCell ref="B236:B239"/>
    <mergeCell ref="C236:C239"/>
    <mergeCell ref="D236:D239"/>
    <mergeCell ref="E236:E239"/>
    <mergeCell ref="G236:G239"/>
    <mergeCell ref="H236:I239"/>
    <mergeCell ref="J236:J239"/>
    <mergeCell ref="K236:K239"/>
    <mergeCell ref="A240:A243"/>
    <mergeCell ref="B240:B243"/>
    <mergeCell ref="C240:C243"/>
    <mergeCell ref="D240:D243"/>
    <mergeCell ref="E240:E243"/>
    <mergeCell ref="G240:G243"/>
    <mergeCell ref="H240:I243"/>
    <mergeCell ref="J240:J243"/>
    <mergeCell ref="K240:K243"/>
  </mergeCells>
  <pageMargins left="1.1023622047244095" right="0.11811023622047245" top="0.74803149606299213" bottom="0.74803149606299213" header="0.31496062992125984" footer="0.31496062992125984"/>
  <pageSetup paperSize="8" firstPageNumber="3" fitToWidth="0" fitToHeight="0" orientation="portrait" useFirstPageNumber="1" r:id="rId1"/>
  <headerFooter scaleWithDoc="0" alignWithMargins="0">
    <oddFooter>&amp;R&amp;P</oddFooter>
  </headerFooter>
</worksheet>
</file>

<file path=xl/worksheets/sheet10.xml><?xml version="1.0" encoding="utf-8"?>
<worksheet xmlns="http://schemas.openxmlformats.org/spreadsheetml/2006/main" xmlns:r="http://schemas.openxmlformats.org/officeDocument/2006/relationships">
  <dimension ref="A2:K24"/>
  <sheetViews>
    <sheetView workbookViewId="0">
      <selection activeCell="C32" sqref="C32"/>
    </sheetView>
  </sheetViews>
  <sheetFormatPr defaultRowHeight="15"/>
  <cols>
    <col min="2" max="2" width="20.85546875" customWidth="1"/>
    <col min="4" max="4" width="9" customWidth="1"/>
    <col min="5" max="5" width="12.28515625" customWidth="1"/>
    <col min="6" max="6" width="11.7109375" customWidth="1"/>
    <col min="8" max="8" width="7" customWidth="1"/>
    <col min="9" max="9" width="6" customWidth="1"/>
    <col min="10" max="10" width="14" customWidth="1"/>
    <col min="11" max="11" width="22.140625" customWidth="1"/>
  </cols>
  <sheetData>
    <row r="2" spans="1:11" ht="126" customHeight="1">
      <c r="A2" s="473" t="s">
        <v>15</v>
      </c>
      <c r="B2" s="477" t="s">
        <v>156</v>
      </c>
      <c r="C2" s="476" t="s">
        <v>20</v>
      </c>
      <c r="D2" s="473"/>
      <c r="E2" s="34" t="s">
        <v>22</v>
      </c>
      <c r="F2" s="34" t="s">
        <v>22</v>
      </c>
      <c r="G2" s="509" t="s">
        <v>157</v>
      </c>
      <c r="H2" s="473">
        <v>4</v>
      </c>
      <c r="I2" s="473">
        <v>0</v>
      </c>
      <c r="J2" s="473" t="s">
        <v>1007</v>
      </c>
      <c r="K2" s="473"/>
    </row>
    <row r="3" spans="1:11" ht="15" hidden="1" customHeight="1">
      <c r="A3" s="473"/>
      <c r="B3" s="477"/>
      <c r="C3" s="476"/>
      <c r="D3" s="473"/>
      <c r="E3" s="34"/>
      <c r="F3" s="33"/>
      <c r="G3" s="509"/>
      <c r="H3" s="473"/>
      <c r="I3" s="473"/>
      <c r="J3" s="473"/>
      <c r="K3" s="473"/>
    </row>
    <row r="4" spans="1:11" ht="15" hidden="1" customHeight="1">
      <c r="A4" s="473"/>
      <c r="B4" s="477"/>
      <c r="C4" s="476"/>
      <c r="D4" s="473"/>
      <c r="E4" s="474"/>
      <c r="F4" s="33" t="s">
        <v>23</v>
      </c>
      <c r="G4" s="509"/>
      <c r="H4" s="473"/>
      <c r="I4" s="473"/>
      <c r="J4" s="473"/>
      <c r="K4" s="473"/>
    </row>
    <row r="5" spans="1:11" ht="33" hidden="1" customHeight="1">
      <c r="A5" s="473"/>
      <c r="B5" s="477"/>
      <c r="C5" s="476"/>
      <c r="D5" s="473"/>
      <c r="E5" s="474"/>
      <c r="F5" s="33"/>
      <c r="G5" s="509"/>
      <c r="H5" s="473"/>
      <c r="I5" s="473"/>
      <c r="J5" s="473"/>
      <c r="K5" s="473"/>
    </row>
    <row r="6" spans="1:11" ht="20.25" hidden="1" customHeight="1">
      <c r="A6" s="473"/>
      <c r="B6" s="477"/>
      <c r="C6" s="476"/>
      <c r="D6" s="473"/>
      <c r="E6" s="34" t="s">
        <v>22</v>
      </c>
      <c r="F6" s="33" t="s">
        <v>22</v>
      </c>
      <c r="G6" s="468" t="s">
        <v>21</v>
      </c>
      <c r="H6" s="468" t="s">
        <v>21</v>
      </c>
      <c r="I6" s="468"/>
      <c r="J6" s="468" t="s">
        <v>21</v>
      </c>
      <c r="K6" s="467"/>
    </row>
    <row r="7" spans="1:11" ht="15" hidden="1" customHeight="1">
      <c r="A7" s="473"/>
      <c r="B7" s="477"/>
      <c r="C7" s="476"/>
      <c r="D7" s="473"/>
      <c r="E7" s="28">
        <v>59166800</v>
      </c>
      <c r="F7" s="33"/>
      <c r="G7" s="468"/>
      <c r="H7" s="468"/>
      <c r="I7" s="468"/>
      <c r="J7" s="468"/>
      <c r="K7" s="467"/>
    </row>
    <row r="8" spans="1:11" ht="15" hidden="1" customHeight="1">
      <c r="A8" s="473"/>
      <c r="B8" s="477"/>
      <c r="C8" s="476"/>
      <c r="D8" s="473"/>
      <c r="E8" s="474"/>
      <c r="F8" s="33" t="s">
        <v>23</v>
      </c>
      <c r="G8" s="468"/>
      <c r="H8" s="468"/>
      <c r="I8" s="468"/>
      <c r="J8" s="468"/>
      <c r="K8" s="467"/>
    </row>
    <row r="9" spans="1:11" ht="15" hidden="1" customHeight="1">
      <c r="A9" s="473"/>
      <c r="B9" s="477"/>
      <c r="C9" s="476"/>
      <c r="D9" s="473"/>
      <c r="E9" s="474"/>
      <c r="F9" s="33"/>
      <c r="G9" s="468"/>
      <c r="H9" s="468"/>
      <c r="I9" s="468"/>
      <c r="J9" s="468"/>
      <c r="K9" s="467"/>
    </row>
    <row r="10" spans="1:11" ht="20.25" hidden="1" customHeight="1">
      <c r="A10" s="473"/>
      <c r="B10" s="477"/>
      <c r="C10" s="476"/>
      <c r="D10" s="473"/>
      <c r="E10" s="34" t="s">
        <v>22</v>
      </c>
      <c r="F10" s="33" t="s">
        <v>22</v>
      </c>
      <c r="G10" s="468" t="s">
        <v>21</v>
      </c>
      <c r="H10" s="468" t="s">
        <v>21</v>
      </c>
      <c r="I10" s="468"/>
      <c r="J10" s="468" t="s">
        <v>21</v>
      </c>
      <c r="K10" s="467"/>
    </row>
    <row r="11" spans="1:11" ht="15" hidden="1" customHeight="1">
      <c r="A11" s="473"/>
      <c r="B11" s="477"/>
      <c r="C11" s="476"/>
      <c r="D11" s="473"/>
      <c r="E11" s="28">
        <v>35070000</v>
      </c>
      <c r="F11" s="33"/>
      <c r="G11" s="468"/>
      <c r="H11" s="468"/>
      <c r="I11" s="468"/>
      <c r="J11" s="468"/>
      <c r="K11" s="467"/>
    </row>
    <row r="12" spans="1:11" ht="15" hidden="1" customHeight="1">
      <c r="A12" s="473"/>
      <c r="B12" s="477"/>
      <c r="C12" s="476"/>
      <c r="D12" s="473"/>
      <c r="E12" s="474"/>
      <c r="F12" s="33" t="s">
        <v>23</v>
      </c>
      <c r="G12" s="468"/>
      <c r="H12" s="468"/>
      <c r="I12" s="468"/>
      <c r="J12" s="468"/>
      <c r="K12" s="467"/>
    </row>
    <row r="13" spans="1:11" ht="15" hidden="1" customHeight="1">
      <c r="A13" s="473"/>
      <c r="B13" s="477"/>
      <c r="C13" s="476"/>
      <c r="D13" s="473"/>
      <c r="E13" s="474"/>
      <c r="F13" s="33"/>
      <c r="G13" s="468"/>
      <c r="H13" s="468"/>
      <c r="I13" s="468"/>
      <c r="J13" s="468"/>
      <c r="K13" s="467"/>
    </row>
    <row r="14" spans="1:11" ht="20.25" hidden="1" customHeight="1">
      <c r="A14" s="473"/>
      <c r="B14" s="477"/>
      <c r="C14" s="476"/>
      <c r="D14" s="473"/>
      <c r="E14" s="34" t="s">
        <v>22</v>
      </c>
      <c r="F14" s="33" t="s">
        <v>22</v>
      </c>
      <c r="G14" s="468" t="s">
        <v>21</v>
      </c>
      <c r="H14" s="468" t="s">
        <v>21</v>
      </c>
      <c r="I14" s="468"/>
      <c r="J14" s="468" t="s">
        <v>21</v>
      </c>
      <c r="K14" s="467"/>
    </row>
    <row r="15" spans="1:11" ht="15" hidden="1" customHeight="1">
      <c r="A15" s="473"/>
      <c r="B15" s="477"/>
      <c r="C15" s="476"/>
      <c r="D15" s="473"/>
      <c r="E15" s="28">
        <v>1100000</v>
      </c>
      <c r="F15" s="33"/>
      <c r="G15" s="468"/>
      <c r="H15" s="468"/>
      <c r="I15" s="468"/>
      <c r="J15" s="468"/>
      <c r="K15" s="467"/>
    </row>
    <row r="16" spans="1:11" ht="15" hidden="1" customHeight="1">
      <c r="A16" s="473"/>
      <c r="B16" s="477"/>
      <c r="C16" s="476"/>
      <c r="D16" s="473"/>
      <c r="E16" s="474"/>
      <c r="F16" s="33" t="s">
        <v>23</v>
      </c>
      <c r="G16" s="468"/>
      <c r="H16" s="468"/>
      <c r="I16" s="468"/>
      <c r="J16" s="468"/>
      <c r="K16" s="467"/>
    </row>
    <row r="17" spans="1:11" ht="15" hidden="1" customHeight="1">
      <c r="A17" s="473"/>
      <c r="B17" s="477"/>
      <c r="C17" s="476"/>
      <c r="D17" s="473"/>
      <c r="E17" s="474"/>
      <c r="F17" s="33"/>
      <c r="G17" s="468"/>
      <c r="H17" s="468"/>
      <c r="I17" s="468"/>
      <c r="J17" s="468"/>
      <c r="K17" s="467"/>
    </row>
    <row r="18" spans="1:11">
      <c r="A18" s="473"/>
      <c r="B18" s="477"/>
      <c r="C18" s="476"/>
      <c r="D18" s="473"/>
      <c r="E18" s="32">
        <v>18000000</v>
      </c>
      <c r="F18" s="32">
        <v>0</v>
      </c>
      <c r="G18" s="468"/>
      <c r="H18" s="468"/>
      <c r="I18" s="468"/>
      <c r="J18" s="468"/>
      <c r="K18" s="468"/>
    </row>
    <row r="19" spans="1:11">
      <c r="A19" s="473"/>
      <c r="B19" s="477"/>
      <c r="C19" s="476"/>
      <c r="D19" s="473"/>
      <c r="E19" s="472"/>
      <c r="F19" s="32" t="s">
        <v>23</v>
      </c>
      <c r="G19" s="468"/>
      <c r="H19" s="468"/>
      <c r="I19" s="468"/>
      <c r="J19" s="468"/>
      <c r="K19" s="468"/>
    </row>
    <row r="20" spans="1:11">
      <c r="A20" s="473"/>
      <c r="B20" s="477"/>
      <c r="C20" s="476"/>
      <c r="D20" s="473"/>
      <c r="E20" s="472"/>
      <c r="F20" s="32">
        <v>0</v>
      </c>
      <c r="G20" s="468"/>
      <c r="H20" s="468"/>
      <c r="I20" s="468"/>
      <c r="J20" s="468"/>
      <c r="K20" s="468"/>
    </row>
    <row r="21" spans="1:11" ht="20.25" customHeight="1">
      <c r="A21" s="469" t="s">
        <v>18</v>
      </c>
      <c r="B21" s="470" t="s">
        <v>158</v>
      </c>
      <c r="C21" s="469" t="s">
        <v>20</v>
      </c>
      <c r="D21" s="471"/>
      <c r="E21" s="32" t="s">
        <v>22</v>
      </c>
      <c r="F21" s="32" t="s">
        <v>22</v>
      </c>
      <c r="G21" s="468" t="s">
        <v>21</v>
      </c>
      <c r="H21" s="468" t="s">
        <v>21</v>
      </c>
      <c r="I21" s="468"/>
      <c r="J21" s="468" t="s">
        <v>21</v>
      </c>
      <c r="K21" s="467"/>
    </row>
    <row r="22" spans="1:11">
      <c r="A22" s="469"/>
      <c r="B22" s="470"/>
      <c r="C22" s="469"/>
      <c r="D22" s="471"/>
      <c r="E22" s="58">
        <v>18000000</v>
      </c>
      <c r="F22" s="32">
        <v>0</v>
      </c>
      <c r="G22" s="468"/>
      <c r="H22" s="468"/>
      <c r="I22" s="468"/>
      <c r="J22" s="468"/>
      <c r="K22" s="467"/>
    </row>
    <row r="23" spans="1:11">
      <c r="A23" s="469"/>
      <c r="B23" s="470"/>
      <c r="C23" s="469"/>
      <c r="D23" s="471"/>
      <c r="E23" s="472"/>
      <c r="F23" s="32" t="s">
        <v>23</v>
      </c>
      <c r="G23" s="468"/>
      <c r="H23" s="468"/>
      <c r="I23" s="468"/>
      <c r="J23" s="468"/>
      <c r="K23" s="467"/>
    </row>
    <row r="24" spans="1:11" ht="15" customHeight="1">
      <c r="A24" s="469"/>
      <c r="B24" s="470"/>
      <c r="C24" s="469"/>
      <c r="D24" s="471"/>
      <c r="E24" s="472"/>
      <c r="F24" s="32">
        <v>0</v>
      </c>
      <c r="G24" s="468"/>
      <c r="H24" s="468"/>
      <c r="I24" s="468"/>
      <c r="J24" s="468"/>
      <c r="K24" s="467"/>
    </row>
  </sheetData>
  <mergeCells count="36">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1:A24"/>
    <mergeCell ref="B21:B24"/>
    <mergeCell ref="C21:C24"/>
    <mergeCell ref="D21:D24"/>
    <mergeCell ref="G21:G24"/>
    <mergeCell ref="H21:I24"/>
  </mergeCells>
  <pageMargins left="1.1023622047244095" right="0.19685039370078741" top="0.74803149606299213" bottom="0.74803149606299213" header="0.31496062992125984" footer="0.31496062992125984"/>
  <pageSetup paperSize="8" firstPageNumber="32" orientation="portrait"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dimension ref="A2:K61"/>
  <sheetViews>
    <sheetView topLeftCell="A28" workbookViewId="0">
      <selection activeCell="B6" sqref="B6:B24"/>
    </sheetView>
  </sheetViews>
  <sheetFormatPr defaultRowHeight="15"/>
  <cols>
    <col min="2" max="2" width="20.85546875" customWidth="1"/>
    <col min="4" max="4" width="6" customWidth="1"/>
    <col min="5" max="5" width="11" customWidth="1"/>
    <col min="6" max="6" width="11.7109375" customWidth="1"/>
    <col min="9" max="9" width="9" customWidth="1"/>
    <col min="10" max="10" width="11.7109375" customWidth="1"/>
    <col min="11" max="11" width="22.140625" customWidth="1"/>
  </cols>
  <sheetData>
    <row r="2" spans="1:11" ht="90.75" customHeight="1">
      <c r="A2" s="458" t="s">
        <v>11</v>
      </c>
      <c r="B2" s="457" t="s">
        <v>159</v>
      </c>
      <c r="C2" s="458"/>
      <c r="D2" s="458"/>
      <c r="E2" s="220" t="s">
        <v>22</v>
      </c>
      <c r="F2" s="220" t="s">
        <v>22</v>
      </c>
      <c r="G2" s="458" t="s">
        <v>160</v>
      </c>
      <c r="H2" s="458" t="s">
        <v>161</v>
      </c>
      <c r="I2" s="538">
        <v>0.84</v>
      </c>
      <c r="J2" s="458" t="s">
        <v>1006</v>
      </c>
      <c r="K2" s="455" t="s">
        <v>1612</v>
      </c>
    </row>
    <row r="3" spans="1:11">
      <c r="A3" s="458"/>
      <c r="B3" s="457"/>
      <c r="C3" s="458"/>
      <c r="D3" s="458"/>
      <c r="E3" s="220">
        <f>E22+'1.3.2.'!E18+'1.3.3.'!E18</f>
        <v>247572151</v>
      </c>
      <c r="F3" s="220">
        <v>51115338.710000001</v>
      </c>
      <c r="G3" s="458"/>
      <c r="H3" s="458"/>
      <c r="I3" s="458"/>
      <c r="J3" s="458"/>
      <c r="K3" s="455"/>
    </row>
    <row r="4" spans="1:11" ht="11.25" customHeight="1">
      <c r="A4" s="458"/>
      <c r="B4" s="457"/>
      <c r="C4" s="458"/>
      <c r="D4" s="458"/>
      <c r="E4" s="220"/>
      <c r="F4" s="220" t="s">
        <v>23</v>
      </c>
      <c r="G4" s="458"/>
      <c r="H4" s="458"/>
      <c r="I4" s="458"/>
      <c r="J4" s="458"/>
      <c r="K4" s="455"/>
    </row>
    <row r="5" spans="1:11">
      <c r="A5" s="458"/>
      <c r="B5" s="457"/>
      <c r="C5" s="458"/>
      <c r="D5" s="458"/>
      <c r="E5" s="220"/>
      <c r="F5" s="220">
        <v>44064856.350000001</v>
      </c>
      <c r="G5" s="458"/>
      <c r="H5" s="458"/>
      <c r="I5" s="458"/>
      <c r="J5" s="458"/>
      <c r="K5" s="455"/>
    </row>
    <row r="6" spans="1:11" ht="201" customHeight="1">
      <c r="A6" s="462" t="s">
        <v>15</v>
      </c>
      <c r="B6" s="463" t="s">
        <v>162</v>
      </c>
      <c r="C6" s="458" t="s">
        <v>20</v>
      </c>
      <c r="D6" s="462"/>
      <c r="E6" s="220" t="s">
        <v>22</v>
      </c>
      <c r="F6" s="220" t="s">
        <v>22</v>
      </c>
      <c r="G6" s="465" t="s">
        <v>1011</v>
      </c>
      <c r="H6" s="462" t="s">
        <v>163</v>
      </c>
      <c r="I6" s="462" t="s">
        <v>1312</v>
      </c>
      <c r="J6" s="462" t="s">
        <v>1006</v>
      </c>
      <c r="K6" s="455" t="s">
        <v>1596</v>
      </c>
    </row>
    <row r="7" spans="1:11" ht="15" hidden="1" customHeight="1">
      <c r="A7" s="462"/>
      <c r="B7" s="463"/>
      <c r="C7" s="458"/>
      <c r="D7" s="462"/>
      <c r="E7" s="220"/>
      <c r="F7" s="222"/>
      <c r="G7" s="465"/>
      <c r="H7" s="462"/>
      <c r="I7" s="462"/>
      <c r="J7" s="462"/>
      <c r="K7" s="455"/>
    </row>
    <row r="8" spans="1:11" ht="15" hidden="1" customHeight="1">
      <c r="A8" s="462"/>
      <c r="B8" s="463"/>
      <c r="C8" s="458"/>
      <c r="D8" s="462"/>
      <c r="E8" s="456"/>
      <c r="F8" s="222" t="s">
        <v>23</v>
      </c>
      <c r="G8" s="465"/>
      <c r="H8" s="462"/>
      <c r="I8" s="462"/>
      <c r="J8" s="462"/>
      <c r="K8" s="455"/>
    </row>
    <row r="9" spans="1:11" ht="33" hidden="1" customHeight="1">
      <c r="A9" s="462"/>
      <c r="B9" s="463"/>
      <c r="C9" s="458"/>
      <c r="D9" s="462"/>
      <c r="E9" s="456"/>
      <c r="F9" s="222"/>
      <c r="G9" s="465"/>
      <c r="H9" s="462"/>
      <c r="I9" s="462"/>
      <c r="J9" s="462"/>
      <c r="K9" s="455"/>
    </row>
    <row r="10" spans="1:11" ht="20.25" hidden="1" customHeight="1">
      <c r="A10" s="462"/>
      <c r="B10" s="463"/>
      <c r="C10" s="458"/>
      <c r="D10" s="462"/>
      <c r="E10" s="220" t="s">
        <v>22</v>
      </c>
      <c r="F10" s="222" t="s">
        <v>22</v>
      </c>
      <c r="G10" s="454" t="s">
        <v>21</v>
      </c>
      <c r="H10" s="454" t="s">
        <v>21</v>
      </c>
      <c r="I10" s="454"/>
      <c r="J10" s="454" t="s">
        <v>21</v>
      </c>
      <c r="K10" s="492"/>
    </row>
    <row r="11" spans="1:11" ht="15" hidden="1" customHeight="1">
      <c r="A11" s="462"/>
      <c r="B11" s="463"/>
      <c r="C11" s="458"/>
      <c r="D11" s="462"/>
      <c r="E11" s="195">
        <v>59166800</v>
      </c>
      <c r="F11" s="222"/>
      <c r="G11" s="454"/>
      <c r="H11" s="454"/>
      <c r="I11" s="454"/>
      <c r="J11" s="454"/>
      <c r="K11" s="492"/>
    </row>
    <row r="12" spans="1:11" ht="15" hidden="1" customHeight="1">
      <c r="A12" s="462"/>
      <c r="B12" s="463"/>
      <c r="C12" s="458"/>
      <c r="D12" s="462"/>
      <c r="E12" s="456"/>
      <c r="F12" s="222" t="s">
        <v>23</v>
      </c>
      <c r="G12" s="454"/>
      <c r="H12" s="454"/>
      <c r="I12" s="454"/>
      <c r="J12" s="454"/>
      <c r="K12" s="492"/>
    </row>
    <row r="13" spans="1:11" ht="15" hidden="1" customHeight="1">
      <c r="A13" s="462"/>
      <c r="B13" s="463"/>
      <c r="C13" s="458"/>
      <c r="D13" s="462"/>
      <c r="E13" s="456"/>
      <c r="F13" s="222"/>
      <c r="G13" s="454"/>
      <c r="H13" s="454"/>
      <c r="I13" s="454"/>
      <c r="J13" s="454"/>
      <c r="K13" s="492"/>
    </row>
    <row r="14" spans="1:11" ht="20.25" hidden="1" customHeight="1">
      <c r="A14" s="462"/>
      <c r="B14" s="463"/>
      <c r="C14" s="458"/>
      <c r="D14" s="462"/>
      <c r="E14" s="220" t="s">
        <v>22</v>
      </c>
      <c r="F14" s="222" t="s">
        <v>22</v>
      </c>
      <c r="G14" s="454" t="s">
        <v>21</v>
      </c>
      <c r="H14" s="454" t="s">
        <v>21</v>
      </c>
      <c r="I14" s="454"/>
      <c r="J14" s="454" t="s">
        <v>21</v>
      </c>
      <c r="K14" s="492"/>
    </row>
    <row r="15" spans="1:11" ht="15" hidden="1" customHeight="1">
      <c r="A15" s="462"/>
      <c r="B15" s="463"/>
      <c r="C15" s="458"/>
      <c r="D15" s="462"/>
      <c r="E15" s="195">
        <v>35070000</v>
      </c>
      <c r="F15" s="222"/>
      <c r="G15" s="454"/>
      <c r="H15" s="454"/>
      <c r="I15" s="454"/>
      <c r="J15" s="454"/>
      <c r="K15" s="492"/>
    </row>
    <row r="16" spans="1:11" ht="15" hidden="1" customHeight="1">
      <c r="A16" s="462"/>
      <c r="B16" s="463"/>
      <c r="C16" s="458"/>
      <c r="D16" s="462"/>
      <c r="E16" s="456"/>
      <c r="F16" s="222" t="s">
        <v>23</v>
      </c>
      <c r="G16" s="454"/>
      <c r="H16" s="454"/>
      <c r="I16" s="454"/>
      <c r="J16" s="454"/>
      <c r="K16" s="492"/>
    </row>
    <row r="17" spans="1:11" ht="15" hidden="1" customHeight="1">
      <c r="A17" s="462"/>
      <c r="B17" s="463"/>
      <c r="C17" s="458"/>
      <c r="D17" s="462"/>
      <c r="E17" s="456"/>
      <c r="F17" s="222"/>
      <c r="G17" s="454"/>
      <c r="H17" s="454"/>
      <c r="I17" s="454"/>
      <c r="J17" s="454"/>
      <c r="K17" s="492"/>
    </row>
    <row r="18" spans="1:11" ht="20.25" hidden="1" customHeight="1">
      <c r="A18" s="462"/>
      <c r="B18" s="463"/>
      <c r="C18" s="458"/>
      <c r="D18" s="462"/>
      <c r="E18" s="220" t="s">
        <v>22</v>
      </c>
      <c r="F18" s="222" t="s">
        <v>22</v>
      </c>
      <c r="G18" s="454" t="s">
        <v>21</v>
      </c>
      <c r="H18" s="454" t="s">
        <v>21</v>
      </c>
      <c r="I18" s="454"/>
      <c r="J18" s="454" t="s">
        <v>21</v>
      </c>
      <c r="K18" s="492"/>
    </row>
    <row r="19" spans="1:11" ht="15" hidden="1" customHeight="1">
      <c r="A19" s="462"/>
      <c r="B19" s="463"/>
      <c r="C19" s="458"/>
      <c r="D19" s="462"/>
      <c r="E19" s="195">
        <v>1100000</v>
      </c>
      <c r="F19" s="222"/>
      <c r="G19" s="454"/>
      <c r="H19" s="454"/>
      <c r="I19" s="454"/>
      <c r="J19" s="454"/>
      <c r="K19" s="492"/>
    </row>
    <row r="20" spans="1:11" ht="15" hidden="1" customHeight="1">
      <c r="A20" s="462"/>
      <c r="B20" s="463"/>
      <c r="C20" s="458"/>
      <c r="D20" s="462"/>
      <c r="E20" s="456"/>
      <c r="F20" s="222" t="s">
        <v>23</v>
      </c>
      <c r="G20" s="454"/>
      <c r="H20" s="454"/>
      <c r="I20" s="454"/>
      <c r="J20" s="454"/>
      <c r="K20" s="492"/>
    </row>
    <row r="21" spans="1:11" ht="15" hidden="1" customHeight="1">
      <c r="A21" s="462"/>
      <c r="B21" s="463"/>
      <c r="C21" s="458"/>
      <c r="D21" s="462"/>
      <c r="E21" s="456"/>
      <c r="F21" s="222"/>
      <c r="G21" s="454"/>
      <c r="H21" s="454"/>
      <c r="I21" s="454"/>
      <c r="J21" s="454"/>
      <c r="K21" s="492"/>
    </row>
    <row r="22" spans="1:11">
      <c r="A22" s="462"/>
      <c r="B22" s="463"/>
      <c r="C22" s="458"/>
      <c r="D22" s="462"/>
      <c r="E22" s="220">
        <f>E26+E38+E47+E51+E55</f>
        <v>107614000</v>
      </c>
      <c r="F22" s="220">
        <f>F26+F38+F55</f>
        <v>37723417.340000004</v>
      </c>
      <c r="G22" s="454"/>
      <c r="H22" s="454"/>
      <c r="I22" s="454"/>
      <c r="J22" s="454"/>
      <c r="K22" s="454"/>
    </row>
    <row r="23" spans="1:11">
      <c r="A23" s="462"/>
      <c r="B23" s="463"/>
      <c r="C23" s="458"/>
      <c r="D23" s="462"/>
      <c r="E23" s="456"/>
      <c r="F23" s="222" t="s">
        <v>23</v>
      </c>
      <c r="G23" s="454"/>
      <c r="H23" s="454"/>
      <c r="I23" s="454"/>
      <c r="J23" s="454"/>
      <c r="K23" s="454"/>
    </row>
    <row r="24" spans="1:11">
      <c r="A24" s="462"/>
      <c r="B24" s="463"/>
      <c r="C24" s="458"/>
      <c r="D24" s="462"/>
      <c r="E24" s="456"/>
      <c r="F24" s="220">
        <f>F28+F40+F57</f>
        <v>32146159.460000001</v>
      </c>
      <c r="G24" s="454"/>
      <c r="H24" s="454"/>
      <c r="I24" s="454"/>
      <c r="J24" s="454"/>
      <c r="K24" s="454"/>
    </row>
    <row r="25" spans="1:11" ht="20.25" customHeight="1">
      <c r="A25" s="451" t="s">
        <v>18</v>
      </c>
      <c r="B25" s="452" t="s">
        <v>164</v>
      </c>
      <c r="C25" s="451" t="s">
        <v>20</v>
      </c>
      <c r="D25" s="480"/>
      <c r="E25" s="222" t="s">
        <v>22</v>
      </c>
      <c r="F25" s="222" t="s">
        <v>22</v>
      </c>
      <c r="G25" s="454" t="s">
        <v>21</v>
      </c>
      <c r="H25" s="454" t="s">
        <v>21</v>
      </c>
      <c r="I25" s="454"/>
      <c r="J25" s="454" t="s">
        <v>21</v>
      </c>
      <c r="K25" s="464" t="s">
        <v>1313</v>
      </c>
    </row>
    <row r="26" spans="1:11">
      <c r="A26" s="451"/>
      <c r="B26" s="452"/>
      <c r="C26" s="451"/>
      <c r="D26" s="480"/>
      <c r="E26" s="195">
        <v>60204000</v>
      </c>
      <c r="F26" s="220">
        <f>F30+F34</f>
        <v>36865884.100000001</v>
      </c>
      <c r="G26" s="454"/>
      <c r="H26" s="454"/>
      <c r="I26" s="454"/>
      <c r="J26" s="454"/>
      <c r="K26" s="464"/>
    </row>
    <row r="27" spans="1:11">
      <c r="A27" s="451"/>
      <c r="B27" s="452"/>
      <c r="C27" s="451"/>
      <c r="D27" s="480"/>
      <c r="E27" s="456"/>
      <c r="F27" s="222" t="s">
        <v>23</v>
      </c>
      <c r="G27" s="454"/>
      <c r="H27" s="454"/>
      <c r="I27" s="454"/>
      <c r="J27" s="454"/>
      <c r="K27" s="464"/>
    </row>
    <row r="28" spans="1:11" ht="12.75" customHeight="1">
      <c r="A28" s="451"/>
      <c r="B28" s="452"/>
      <c r="C28" s="451"/>
      <c r="D28" s="480"/>
      <c r="E28" s="456"/>
      <c r="F28" s="220">
        <f>F32+F36</f>
        <v>31336001.34</v>
      </c>
      <c r="G28" s="454"/>
      <c r="H28" s="454"/>
      <c r="I28" s="454"/>
      <c r="J28" s="454"/>
      <c r="K28" s="464"/>
    </row>
    <row r="29" spans="1:11" s="23" customFormat="1" ht="20.25" customHeight="1">
      <c r="A29" s="446"/>
      <c r="B29" s="493" t="s">
        <v>822</v>
      </c>
      <c r="C29" s="446" t="s">
        <v>20</v>
      </c>
      <c r="D29" s="448">
        <v>2013</v>
      </c>
      <c r="E29" s="448"/>
      <c r="F29" s="219" t="s">
        <v>22</v>
      </c>
      <c r="G29" s="449" t="s">
        <v>21</v>
      </c>
      <c r="H29" s="449" t="s">
        <v>21</v>
      </c>
      <c r="I29" s="449"/>
      <c r="J29" s="449" t="s">
        <v>21</v>
      </c>
      <c r="K29" s="535" t="s">
        <v>1043</v>
      </c>
    </row>
    <row r="30" spans="1:11" s="23" customFormat="1">
      <c r="A30" s="446"/>
      <c r="B30" s="493"/>
      <c r="C30" s="446"/>
      <c r="D30" s="448"/>
      <c r="E30" s="448"/>
      <c r="F30" s="219">
        <v>6001605.0999999996</v>
      </c>
      <c r="G30" s="449"/>
      <c r="H30" s="449"/>
      <c r="I30" s="449"/>
      <c r="J30" s="449"/>
      <c r="K30" s="450"/>
    </row>
    <row r="31" spans="1:11" s="23" customFormat="1">
      <c r="A31" s="446"/>
      <c r="B31" s="493"/>
      <c r="C31" s="446"/>
      <c r="D31" s="448"/>
      <c r="E31" s="448"/>
      <c r="F31" s="219" t="s">
        <v>23</v>
      </c>
      <c r="G31" s="449"/>
      <c r="H31" s="449"/>
      <c r="I31" s="449"/>
      <c r="J31" s="449"/>
      <c r="K31" s="450"/>
    </row>
    <row r="32" spans="1:11" s="23" customFormat="1" ht="65.25" customHeight="1">
      <c r="A32" s="446"/>
      <c r="B32" s="493"/>
      <c r="C32" s="446"/>
      <c r="D32" s="448"/>
      <c r="E32" s="448"/>
      <c r="F32" s="219">
        <v>5101364.34</v>
      </c>
      <c r="G32" s="449"/>
      <c r="H32" s="449"/>
      <c r="I32" s="449"/>
      <c r="J32" s="449"/>
      <c r="K32" s="450"/>
    </row>
    <row r="33" spans="1:11" ht="20.25" customHeight="1">
      <c r="A33" s="446"/>
      <c r="B33" s="447" t="s">
        <v>823</v>
      </c>
      <c r="C33" s="446"/>
      <c r="D33" s="448"/>
      <c r="E33" s="219" t="s">
        <v>22</v>
      </c>
      <c r="F33" s="219" t="s">
        <v>22</v>
      </c>
      <c r="G33" s="449" t="s">
        <v>21</v>
      </c>
      <c r="H33" s="449" t="s">
        <v>21</v>
      </c>
      <c r="I33" s="449"/>
      <c r="J33" s="449" t="s">
        <v>21</v>
      </c>
      <c r="K33" s="450" t="s">
        <v>824</v>
      </c>
    </row>
    <row r="34" spans="1:11">
      <c r="A34" s="446"/>
      <c r="B34" s="447"/>
      <c r="C34" s="446"/>
      <c r="D34" s="448"/>
      <c r="E34" s="202"/>
      <c r="F34" s="219">
        <v>30864279</v>
      </c>
      <c r="G34" s="449"/>
      <c r="H34" s="449"/>
      <c r="I34" s="449"/>
      <c r="J34" s="449"/>
      <c r="K34" s="450"/>
    </row>
    <row r="35" spans="1:11">
      <c r="A35" s="446"/>
      <c r="B35" s="447"/>
      <c r="C35" s="446"/>
      <c r="D35" s="448"/>
      <c r="E35" s="487"/>
      <c r="F35" s="219" t="s">
        <v>23</v>
      </c>
      <c r="G35" s="449"/>
      <c r="H35" s="449"/>
      <c r="I35" s="449"/>
      <c r="J35" s="449"/>
      <c r="K35" s="450"/>
    </row>
    <row r="36" spans="1:11" ht="15" customHeight="1">
      <c r="A36" s="446"/>
      <c r="B36" s="447"/>
      <c r="C36" s="446"/>
      <c r="D36" s="448"/>
      <c r="E36" s="487"/>
      <c r="F36" s="219">
        <v>26234637</v>
      </c>
      <c r="G36" s="449"/>
      <c r="H36" s="449"/>
      <c r="I36" s="449"/>
      <c r="J36" s="449"/>
      <c r="K36" s="450"/>
    </row>
    <row r="37" spans="1:11" ht="20.25" customHeight="1">
      <c r="A37" s="451" t="s">
        <v>18</v>
      </c>
      <c r="B37" s="452" t="s">
        <v>165</v>
      </c>
      <c r="C37" s="451" t="s">
        <v>20</v>
      </c>
      <c r="D37" s="480"/>
      <c r="E37" s="220" t="s">
        <v>22</v>
      </c>
      <c r="F37" s="220" t="s">
        <v>22</v>
      </c>
      <c r="G37" s="454" t="s">
        <v>21</v>
      </c>
      <c r="H37" s="454" t="s">
        <v>21</v>
      </c>
      <c r="I37" s="454"/>
      <c r="J37" s="454" t="s">
        <v>21</v>
      </c>
      <c r="K37" s="464" t="s">
        <v>1595</v>
      </c>
    </row>
    <row r="38" spans="1:11">
      <c r="A38" s="451"/>
      <c r="B38" s="452"/>
      <c r="C38" s="451"/>
      <c r="D38" s="480"/>
      <c r="E38" s="224">
        <v>3000000</v>
      </c>
      <c r="F38" s="220">
        <f>F43</f>
        <v>407687.74</v>
      </c>
      <c r="G38" s="454"/>
      <c r="H38" s="454"/>
      <c r="I38" s="454"/>
      <c r="J38" s="454"/>
      <c r="K38" s="464"/>
    </row>
    <row r="39" spans="1:11">
      <c r="A39" s="451"/>
      <c r="B39" s="452"/>
      <c r="C39" s="451"/>
      <c r="D39" s="480"/>
      <c r="E39" s="517"/>
      <c r="F39" s="220" t="s">
        <v>23</v>
      </c>
      <c r="G39" s="454"/>
      <c r="H39" s="454"/>
      <c r="I39" s="454"/>
      <c r="J39" s="454"/>
      <c r="K39" s="464"/>
    </row>
    <row r="40" spans="1:11" ht="15" customHeight="1">
      <c r="A40" s="451"/>
      <c r="B40" s="452"/>
      <c r="C40" s="451"/>
      <c r="D40" s="480"/>
      <c r="E40" s="461"/>
      <c r="F40" s="221">
        <f>F45</f>
        <v>387303.35</v>
      </c>
      <c r="G40" s="454"/>
      <c r="H40" s="454"/>
      <c r="I40" s="454"/>
      <c r="J40" s="454"/>
      <c r="K40" s="464"/>
    </row>
    <row r="41" spans="1:11" ht="15" hidden="1" customHeight="1">
      <c r="A41" s="451"/>
      <c r="B41" s="452"/>
      <c r="C41" s="451"/>
      <c r="D41" s="480"/>
      <c r="E41" s="461"/>
      <c r="F41" s="220"/>
      <c r="G41" s="454"/>
      <c r="H41" s="454"/>
      <c r="I41" s="454"/>
      <c r="J41" s="454"/>
      <c r="K41" s="464"/>
    </row>
    <row r="42" spans="1:11" s="23" customFormat="1" ht="20.25" customHeight="1">
      <c r="A42" s="446"/>
      <c r="B42" s="490" t="s">
        <v>745</v>
      </c>
      <c r="C42" s="446" t="s">
        <v>20</v>
      </c>
      <c r="D42" s="448">
        <v>2013</v>
      </c>
      <c r="E42" s="448"/>
      <c r="F42" s="219" t="s">
        <v>22</v>
      </c>
      <c r="G42" s="449" t="s">
        <v>21</v>
      </c>
      <c r="H42" s="449" t="s">
        <v>21</v>
      </c>
      <c r="I42" s="449"/>
      <c r="J42" s="449" t="s">
        <v>21</v>
      </c>
      <c r="K42" s="535" t="s">
        <v>1594</v>
      </c>
    </row>
    <row r="43" spans="1:11" s="23" customFormat="1">
      <c r="A43" s="446"/>
      <c r="B43" s="490"/>
      <c r="C43" s="446"/>
      <c r="D43" s="448"/>
      <c r="E43" s="448"/>
      <c r="F43" s="219">
        <v>407687.74</v>
      </c>
      <c r="G43" s="449"/>
      <c r="H43" s="449"/>
      <c r="I43" s="449"/>
      <c r="J43" s="449"/>
      <c r="K43" s="450"/>
    </row>
    <row r="44" spans="1:11" s="23" customFormat="1">
      <c r="A44" s="446"/>
      <c r="B44" s="490"/>
      <c r="C44" s="446"/>
      <c r="D44" s="448"/>
      <c r="E44" s="448"/>
      <c r="F44" s="219" t="s">
        <v>23</v>
      </c>
      <c r="G44" s="449"/>
      <c r="H44" s="449"/>
      <c r="I44" s="449"/>
      <c r="J44" s="449"/>
      <c r="K44" s="450"/>
    </row>
    <row r="45" spans="1:11" s="23" customFormat="1" ht="81" customHeight="1">
      <c r="A45" s="446"/>
      <c r="B45" s="490"/>
      <c r="C45" s="446"/>
      <c r="D45" s="448"/>
      <c r="E45" s="448"/>
      <c r="F45" s="219">
        <v>387303.35</v>
      </c>
      <c r="G45" s="449"/>
      <c r="H45" s="449"/>
      <c r="I45" s="449"/>
      <c r="J45" s="449"/>
      <c r="K45" s="450"/>
    </row>
    <row r="46" spans="1:11" ht="16.5" customHeight="1">
      <c r="A46" s="451" t="s">
        <v>18</v>
      </c>
      <c r="B46" s="452" t="s">
        <v>166</v>
      </c>
      <c r="C46" s="451" t="s">
        <v>20</v>
      </c>
      <c r="D46" s="480"/>
      <c r="E46" s="223" t="s">
        <v>22</v>
      </c>
      <c r="F46" s="223" t="s">
        <v>22</v>
      </c>
      <c r="G46" s="454" t="s">
        <v>21</v>
      </c>
      <c r="H46" s="454" t="s">
        <v>21</v>
      </c>
      <c r="I46" s="454"/>
      <c r="J46" s="454" t="s">
        <v>21</v>
      </c>
      <c r="K46" s="479"/>
    </row>
    <row r="47" spans="1:11" ht="13.5" customHeight="1">
      <c r="A47" s="451"/>
      <c r="B47" s="452"/>
      <c r="C47" s="451"/>
      <c r="D47" s="480"/>
      <c r="E47" s="207">
        <v>23000000</v>
      </c>
      <c r="F47" s="223">
        <v>0</v>
      </c>
      <c r="G47" s="454"/>
      <c r="H47" s="454"/>
      <c r="I47" s="454"/>
      <c r="J47" s="454"/>
      <c r="K47" s="479"/>
    </row>
    <row r="48" spans="1:11" ht="15" customHeight="1">
      <c r="A48" s="451"/>
      <c r="B48" s="452"/>
      <c r="C48" s="451"/>
      <c r="D48" s="480"/>
      <c r="E48" s="513"/>
      <c r="F48" s="223" t="s">
        <v>23</v>
      </c>
      <c r="G48" s="454"/>
      <c r="H48" s="454"/>
      <c r="I48" s="454"/>
      <c r="J48" s="454"/>
      <c r="K48" s="479"/>
    </row>
    <row r="49" spans="1:11" ht="10.5" customHeight="1">
      <c r="A49" s="451"/>
      <c r="B49" s="452"/>
      <c r="C49" s="451"/>
      <c r="D49" s="480"/>
      <c r="E49" s="513"/>
      <c r="F49" s="223">
        <v>0</v>
      </c>
      <c r="G49" s="454"/>
      <c r="H49" s="454"/>
      <c r="I49" s="454"/>
      <c r="J49" s="454"/>
      <c r="K49" s="479"/>
    </row>
    <row r="50" spans="1:11" ht="20.25" customHeight="1">
      <c r="A50" s="451" t="s">
        <v>18</v>
      </c>
      <c r="B50" s="452" t="s">
        <v>167</v>
      </c>
      <c r="C50" s="451" t="s">
        <v>20</v>
      </c>
      <c r="D50" s="480"/>
      <c r="E50" s="223" t="s">
        <v>22</v>
      </c>
      <c r="F50" s="223" t="s">
        <v>22</v>
      </c>
      <c r="G50" s="454" t="s">
        <v>21</v>
      </c>
      <c r="H50" s="454" t="s">
        <v>21</v>
      </c>
      <c r="I50" s="454"/>
      <c r="J50" s="454" t="s">
        <v>21</v>
      </c>
      <c r="K50" s="479"/>
    </row>
    <row r="51" spans="1:11">
      <c r="A51" s="451"/>
      <c r="B51" s="452"/>
      <c r="C51" s="451"/>
      <c r="D51" s="480"/>
      <c r="E51" s="207">
        <v>15000000</v>
      </c>
      <c r="F51" s="223">
        <v>0</v>
      </c>
      <c r="G51" s="454"/>
      <c r="H51" s="454"/>
      <c r="I51" s="454"/>
      <c r="J51" s="454"/>
      <c r="K51" s="479"/>
    </row>
    <row r="52" spans="1:11">
      <c r="A52" s="451"/>
      <c r="B52" s="452"/>
      <c r="C52" s="451"/>
      <c r="D52" s="480"/>
      <c r="E52" s="513"/>
      <c r="F52" s="223" t="s">
        <v>23</v>
      </c>
      <c r="G52" s="454"/>
      <c r="H52" s="454"/>
      <c r="I52" s="454"/>
      <c r="J52" s="454"/>
      <c r="K52" s="479"/>
    </row>
    <row r="53" spans="1:11" ht="14.25" customHeight="1">
      <c r="A53" s="451"/>
      <c r="B53" s="452"/>
      <c r="C53" s="451"/>
      <c r="D53" s="480"/>
      <c r="E53" s="513"/>
      <c r="F53" s="223">
        <v>0</v>
      </c>
      <c r="G53" s="454"/>
      <c r="H53" s="454"/>
      <c r="I53" s="454"/>
      <c r="J53" s="454"/>
      <c r="K53" s="479"/>
    </row>
    <row r="54" spans="1:11" ht="20.25" customHeight="1">
      <c r="A54" s="451" t="s">
        <v>18</v>
      </c>
      <c r="B54" s="452" t="s">
        <v>168</v>
      </c>
      <c r="C54" s="451" t="s">
        <v>20</v>
      </c>
      <c r="D54" s="480"/>
      <c r="E54" s="223" t="s">
        <v>22</v>
      </c>
      <c r="F54" s="223" t="s">
        <v>22</v>
      </c>
      <c r="G54" s="454" t="s">
        <v>21</v>
      </c>
      <c r="H54" s="454" t="s">
        <v>21</v>
      </c>
      <c r="I54" s="454"/>
      <c r="J54" s="454" t="s">
        <v>21</v>
      </c>
      <c r="K54" s="464" t="s">
        <v>749</v>
      </c>
    </row>
    <row r="55" spans="1:11">
      <c r="A55" s="451"/>
      <c r="B55" s="452"/>
      <c r="C55" s="451"/>
      <c r="D55" s="480"/>
      <c r="E55" s="207">
        <v>6410000</v>
      </c>
      <c r="F55" s="223">
        <f>F59</f>
        <v>449845.5</v>
      </c>
      <c r="G55" s="454"/>
      <c r="H55" s="454"/>
      <c r="I55" s="454"/>
      <c r="J55" s="454"/>
      <c r="K55" s="464"/>
    </row>
    <row r="56" spans="1:11">
      <c r="A56" s="451"/>
      <c r="B56" s="452"/>
      <c r="C56" s="451"/>
      <c r="D56" s="480"/>
      <c r="E56" s="536"/>
      <c r="F56" s="223" t="s">
        <v>23</v>
      </c>
      <c r="G56" s="454"/>
      <c r="H56" s="454"/>
      <c r="I56" s="454"/>
      <c r="J56" s="454"/>
      <c r="K56" s="464"/>
    </row>
    <row r="57" spans="1:11">
      <c r="A57" s="451"/>
      <c r="B57" s="452"/>
      <c r="C57" s="451"/>
      <c r="D57" s="480"/>
      <c r="E57" s="536"/>
      <c r="F57" s="223">
        <f>F61</f>
        <v>422854.77</v>
      </c>
      <c r="G57" s="454"/>
      <c r="H57" s="454"/>
      <c r="I57" s="454"/>
      <c r="J57" s="454"/>
      <c r="K57" s="464"/>
    </row>
    <row r="58" spans="1:11" ht="20.25" customHeight="1">
      <c r="A58" s="446"/>
      <c r="B58" s="447" t="s">
        <v>748</v>
      </c>
      <c r="C58" s="446"/>
      <c r="D58" s="448"/>
      <c r="E58" s="219" t="s">
        <v>22</v>
      </c>
      <c r="F58" s="219" t="s">
        <v>22</v>
      </c>
      <c r="G58" s="449" t="s">
        <v>21</v>
      </c>
      <c r="H58" s="449" t="s">
        <v>21</v>
      </c>
      <c r="I58" s="449"/>
      <c r="J58" s="449" t="s">
        <v>21</v>
      </c>
      <c r="K58" s="450" t="s">
        <v>749</v>
      </c>
    </row>
    <row r="59" spans="1:11">
      <c r="A59" s="446"/>
      <c r="B59" s="447"/>
      <c r="C59" s="446"/>
      <c r="D59" s="448"/>
      <c r="E59" s="202"/>
      <c r="F59" s="219">
        <v>449845.5</v>
      </c>
      <c r="G59" s="449"/>
      <c r="H59" s="449"/>
      <c r="I59" s="449"/>
      <c r="J59" s="449"/>
      <c r="K59" s="450"/>
    </row>
    <row r="60" spans="1:11">
      <c r="A60" s="446"/>
      <c r="B60" s="447"/>
      <c r="C60" s="446"/>
      <c r="D60" s="448"/>
      <c r="E60" s="537"/>
      <c r="F60" s="219" t="s">
        <v>23</v>
      </c>
      <c r="G60" s="449"/>
      <c r="H60" s="449"/>
      <c r="I60" s="449"/>
      <c r="J60" s="449"/>
      <c r="K60" s="450"/>
    </row>
    <row r="61" spans="1:11">
      <c r="A61" s="446"/>
      <c r="B61" s="447"/>
      <c r="C61" s="446"/>
      <c r="D61" s="448"/>
      <c r="E61" s="537"/>
      <c r="F61" s="219">
        <v>422854.77</v>
      </c>
      <c r="G61" s="449"/>
      <c r="H61" s="449"/>
      <c r="I61" s="449"/>
      <c r="J61" s="449"/>
      <c r="K61" s="450"/>
    </row>
  </sheetData>
  <mergeCells count="117">
    <mergeCell ref="I2:I5"/>
    <mergeCell ref="J2:J5"/>
    <mergeCell ref="K2:K5"/>
    <mergeCell ref="A6:A24"/>
    <mergeCell ref="B6:B24"/>
    <mergeCell ref="C6:C24"/>
    <mergeCell ref="D6:D24"/>
    <mergeCell ref="G6:G9"/>
    <mergeCell ref="H6:H9"/>
    <mergeCell ref="I6:I9"/>
    <mergeCell ref="A2:A5"/>
    <mergeCell ref="B2:B5"/>
    <mergeCell ref="C2:C5"/>
    <mergeCell ref="D2:D5"/>
    <mergeCell ref="G2:G5"/>
    <mergeCell ref="H2:H5"/>
    <mergeCell ref="J6:J9"/>
    <mergeCell ref="K6:K9"/>
    <mergeCell ref="K10:K13"/>
    <mergeCell ref="E12:E13"/>
    <mergeCell ref="G18:G21"/>
    <mergeCell ref="H18:I21"/>
    <mergeCell ref="J18:J21"/>
    <mergeCell ref="K18:K21"/>
    <mergeCell ref="E20:E21"/>
    <mergeCell ref="G14:G17"/>
    <mergeCell ref="H14:I17"/>
    <mergeCell ref="J14:J17"/>
    <mergeCell ref="K14:K17"/>
    <mergeCell ref="E16:E17"/>
    <mergeCell ref="D37:D41"/>
    <mergeCell ref="H37:I41"/>
    <mergeCell ref="A37:A41"/>
    <mergeCell ref="B37:B41"/>
    <mergeCell ref="C37:C41"/>
    <mergeCell ref="J25:J28"/>
    <mergeCell ref="K25:K28"/>
    <mergeCell ref="J37:J41"/>
    <mergeCell ref="K37:K41"/>
    <mergeCell ref="E39:E41"/>
    <mergeCell ref="G37:G41"/>
    <mergeCell ref="H33:I36"/>
    <mergeCell ref="J33:J36"/>
    <mergeCell ref="K33:K36"/>
    <mergeCell ref="H29:I32"/>
    <mergeCell ref="J29:J32"/>
    <mergeCell ref="K29:K32"/>
    <mergeCell ref="E29:E32"/>
    <mergeCell ref="E8:E9"/>
    <mergeCell ref="G10:G13"/>
    <mergeCell ref="H10:I13"/>
    <mergeCell ref="J10:J13"/>
    <mergeCell ref="A33:A36"/>
    <mergeCell ref="B33:B36"/>
    <mergeCell ref="C33:C36"/>
    <mergeCell ref="D33:D36"/>
    <mergeCell ref="G33:G36"/>
    <mergeCell ref="E35:E36"/>
    <mergeCell ref="A25:A28"/>
    <mergeCell ref="B25:B28"/>
    <mergeCell ref="C25:C28"/>
    <mergeCell ref="D25:D28"/>
    <mergeCell ref="G25:G28"/>
    <mergeCell ref="E27:E28"/>
    <mergeCell ref="A29:A32"/>
    <mergeCell ref="B29:B32"/>
    <mergeCell ref="C29:C32"/>
    <mergeCell ref="D29:D32"/>
    <mergeCell ref="G29:G32"/>
    <mergeCell ref="G22:K24"/>
    <mergeCell ref="E23:E24"/>
    <mergeCell ref="H25:I28"/>
    <mergeCell ref="A50:A53"/>
    <mergeCell ref="B50:B53"/>
    <mergeCell ref="C50:C53"/>
    <mergeCell ref="A46:A49"/>
    <mergeCell ref="B46:B49"/>
    <mergeCell ref="C46:C49"/>
    <mergeCell ref="D50:D53"/>
    <mergeCell ref="D46:D49"/>
    <mergeCell ref="G50:G53"/>
    <mergeCell ref="E48:E49"/>
    <mergeCell ref="H50:I53"/>
    <mergeCell ref="J50:J53"/>
    <mergeCell ref="G46:G49"/>
    <mergeCell ref="H46:I49"/>
    <mergeCell ref="J46:J49"/>
    <mergeCell ref="K50:K53"/>
    <mergeCell ref="E52:E53"/>
    <mergeCell ref="H54:I57"/>
    <mergeCell ref="J54:J57"/>
    <mergeCell ref="K54:K57"/>
    <mergeCell ref="K46:K49"/>
    <mergeCell ref="A54:A57"/>
    <mergeCell ref="B54:B57"/>
    <mergeCell ref="C54:C57"/>
    <mergeCell ref="D54:D57"/>
    <mergeCell ref="G54:G57"/>
    <mergeCell ref="E56:E57"/>
    <mergeCell ref="H58:I61"/>
    <mergeCell ref="J58:J61"/>
    <mergeCell ref="K58:K61"/>
    <mergeCell ref="E60:E61"/>
    <mergeCell ref="A58:A61"/>
    <mergeCell ref="B58:B61"/>
    <mergeCell ref="C58:C61"/>
    <mergeCell ref="D58:D61"/>
    <mergeCell ref="G58:G61"/>
    <mergeCell ref="A42:A45"/>
    <mergeCell ref="B42:B45"/>
    <mergeCell ref="C42:C45"/>
    <mergeCell ref="D42:D45"/>
    <mergeCell ref="E42:E45"/>
    <mergeCell ref="G42:G45"/>
    <mergeCell ref="H42:I45"/>
    <mergeCell ref="J42:J45"/>
    <mergeCell ref="K42:K45"/>
  </mergeCells>
  <pageMargins left="1.1023622047244095" right="0.19685039370078741" top="0.74803149606299213" bottom="0.74803149606299213" header="0.31496062992125984" footer="0.31496062992125984"/>
  <pageSetup paperSize="8" firstPageNumber="33" orientation="portrait"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dimension ref="A2:K113"/>
  <sheetViews>
    <sheetView topLeftCell="A96" workbookViewId="0">
      <selection activeCell="J2" sqref="J2:J5"/>
    </sheetView>
  </sheetViews>
  <sheetFormatPr defaultRowHeight="15"/>
  <cols>
    <col min="2" max="2" width="20.85546875" customWidth="1"/>
    <col min="4" max="4" width="9" customWidth="1"/>
    <col min="5" max="5" width="12.28515625" customWidth="1"/>
    <col min="6" max="6" width="11.7109375" customWidth="1"/>
    <col min="9" max="9" width="8.28515625" customWidth="1"/>
    <col min="10" max="10" width="8.85546875" customWidth="1"/>
    <col min="11" max="11" width="22.140625" customWidth="1"/>
  </cols>
  <sheetData>
    <row r="2" spans="1:11" ht="210" customHeight="1">
      <c r="A2" s="462" t="s">
        <v>15</v>
      </c>
      <c r="B2" s="463" t="s">
        <v>169</v>
      </c>
      <c r="C2" s="458" t="s">
        <v>20</v>
      </c>
      <c r="D2" s="462"/>
      <c r="E2" s="226" t="s">
        <v>22</v>
      </c>
      <c r="F2" s="226" t="s">
        <v>22</v>
      </c>
      <c r="G2" s="465" t="s">
        <v>170</v>
      </c>
      <c r="H2" s="462" t="s">
        <v>171</v>
      </c>
      <c r="I2" s="462" t="s">
        <v>1314</v>
      </c>
      <c r="J2" s="462" t="s">
        <v>1008</v>
      </c>
      <c r="K2" s="465" t="s">
        <v>1601</v>
      </c>
    </row>
    <row r="3" spans="1:11" ht="15" hidden="1" customHeight="1">
      <c r="A3" s="462"/>
      <c r="B3" s="463"/>
      <c r="C3" s="458"/>
      <c r="D3" s="462"/>
      <c r="E3" s="226"/>
      <c r="F3" s="228"/>
      <c r="G3" s="465"/>
      <c r="H3" s="462"/>
      <c r="I3" s="462"/>
      <c r="J3" s="462"/>
      <c r="K3" s="465"/>
    </row>
    <row r="4" spans="1:11" ht="15" hidden="1" customHeight="1">
      <c r="A4" s="462"/>
      <c r="B4" s="463"/>
      <c r="C4" s="458"/>
      <c r="D4" s="462"/>
      <c r="E4" s="456"/>
      <c r="F4" s="228" t="s">
        <v>23</v>
      </c>
      <c r="G4" s="465"/>
      <c r="H4" s="462"/>
      <c r="I4" s="462"/>
      <c r="J4" s="462"/>
      <c r="K4" s="465"/>
    </row>
    <row r="5" spans="1:11" ht="33" hidden="1" customHeight="1">
      <c r="A5" s="462"/>
      <c r="B5" s="463"/>
      <c r="C5" s="458"/>
      <c r="D5" s="462"/>
      <c r="E5" s="456"/>
      <c r="F5" s="228"/>
      <c r="G5" s="465"/>
      <c r="H5" s="462"/>
      <c r="I5" s="462"/>
      <c r="J5" s="462"/>
      <c r="K5" s="465"/>
    </row>
    <row r="6" spans="1:11" ht="20.25" hidden="1" customHeight="1">
      <c r="A6" s="462"/>
      <c r="B6" s="463"/>
      <c r="C6" s="458"/>
      <c r="D6" s="462"/>
      <c r="E6" s="226" t="s">
        <v>22</v>
      </c>
      <c r="F6" s="228" t="s">
        <v>22</v>
      </c>
      <c r="G6" s="454" t="s">
        <v>21</v>
      </c>
      <c r="H6" s="454" t="s">
        <v>21</v>
      </c>
      <c r="I6" s="454"/>
      <c r="J6" s="454" t="s">
        <v>21</v>
      </c>
      <c r="K6" s="492"/>
    </row>
    <row r="7" spans="1:11" ht="15" hidden="1" customHeight="1">
      <c r="A7" s="462"/>
      <c r="B7" s="463"/>
      <c r="C7" s="458"/>
      <c r="D7" s="462"/>
      <c r="E7" s="195">
        <v>59166800</v>
      </c>
      <c r="F7" s="228"/>
      <c r="G7" s="454"/>
      <c r="H7" s="454"/>
      <c r="I7" s="454"/>
      <c r="J7" s="454"/>
      <c r="K7" s="492"/>
    </row>
    <row r="8" spans="1:11" ht="15" hidden="1" customHeight="1">
      <c r="A8" s="462"/>
      <c r="B8" s="463"/>
      <c r="C8" s="458"/>
      <c r="D8" s="462"/>
      <c r="E8" s="456"/>
      <c r="F8" s="228" t="s">
        <v>23</v>
      </c>
      <c r="G8" s="454"/>
      <c r="H8" s="454"/>
      <c r="I8" s="454"/>
      <c r="J8" s="454"/>
      <c r="K8" s="492"/>
    </row>
    <row r="9" spans="1:11" ht="15" hidden="1" customHeight="1">
      <c r="A9" s="462"/>
      <c r="B9" s="463"/>
      <c r="C9" s="458"/>
      <c r="D9" s="462"/>
      <c r="E9" s="456"/>
      <c r="F9" s="228"/>
      <c r="G9" s="454"/>
      <c r="H9" s="454"/>
      <c r="I9" s="454"/>
      <c r="J9" s="454"/>
      <c r="K9" s="492"/>
    </row>
    <row r="10" spans="1:11" ht="20.25" hidden="1" customHeight="1">
      <c r="A10" s="462"/>
      <c r="B10" s="463"/>
      <c r="C10" s="458"/>
      <c r="D10" s="462"/>
      <c r="E10" s="226" t="s">
        <v>22</v>
      </c>
      <c r="F10" s="228" t="s">
        <v>22</v>
      </c>
      <c r="G10" s="454" t="s">
        <v>21</v>
      </c>
      <c r="H10" s="454" t="s">
        <v>21</v>
      </c>
      <c r="I10" s="454"/>
      <c r="J10" s="454" t="s">
        <v>21</v>
      </c>
      <c r="K10" s="492"/>
    </row>
    <row r="11" spans="1:11" ht="15" hidden="1" customHeight="1">
      <c r="A11" s="462"/>
      <c r="B11" s="463"/>
      <c r="C11" s="458"/>
      <c r="D11" s="462"/>
      <c r="E11" s="195">
        <v>35070000</v>
      </c>
      <c r="F11" s="228"/>
      <c r="G11" s="454"/>
      <c r="H11" s="454"/>
      <c r="I11" s="454"/>
      <c r="J11" s="454"/>
      <c r="K11" s="492"/>
    </row>
    <row r="12" spans="1:11" ht="15" hidden="1" customHeight="1">
      <c r="A12" s="462"/>
      <c r="B12" s="463"/>
      <c r="C12" s="458"/>
      <c r="D12" s="462"/>
      <c r="E12" s="456"/>
      <c r="F12" s="228" t="s">
        <v>23</v>
      </c>
      <c r="G12" s="454"/>
      <c r="H12" s="454"/>
      <c r="I12" s="454"/>
      <c r="J12" s="454"/>
      <c r="K12" s="492"/>
    </row>
    <row r="13" spans="1:11" ht="15" hidden="1" customHeight="1">
      <c r="A13" s="462"/>
      <c r="B13" s="463"/>
      <c r="C13" s="458"/>
      <c r="D13" s="462"/>
      <c r="E13" s="456"/>
      <c r="F13" s="228"/>
      <c r="G13" s="454"/>
      <c r="H13" s="454"/>
      <c r="I13" s="454"/>
      <c r="J13" s="454"/>
      <c r="K13" s="492"/>
    </row>
    <row r="14" spans="1:11" ht="20.25" hidden="1" customHeight="1">
      <c r="A14" s="462"/>
      <c r="B14" s="463"/>
      <c r="C14" s="458"/>
      <c r="D14" s="462"/>
      <c r="E14" s="226" t="s">
        <v>22</v>
      </c>
      <c r="F14" s="228" t="s">
        <v>22</v>
      </c>
      <c r="G14" s="454" t="s">
        <v>21</v>
      </c>
      <c r="H14" s="454" t="s">
        <v>21</v>
      </c>
      <c r="I14" s="454"/>
      <c r="J14" s="454" t="s">
        <v>21</v>
      </c>
      <c r="K14" s="492"/>
    </row>
    <row r="15" spans="1:11" ht="15" hidden="1" customHeight="1">
      <c r="A15" s="462"/>
      <c r="B15" s="463"/>
      <c r="C15" s="458"/>
      <c r="D15" s="462"/>
      <c r="E15" s="195">
        <v>1100000</v>
      </c>
      <c r="F15" s="228"/>
      <c r="G15" s="454"/>
      <c r="H15" s="454"/>
      <c r="I15" s="454"/>
      <c r="J15" s="454"/>
      <c r="K15" s="492"/>
    </row>
    <row r="16" spans="1:11" ht="15" hidden="1" customHeight="1">
      <c r="A16" s="462"/>
      <c r="B16" s="463"/>
      <c r="C16" s="458"/>
      <c r="D16" s="462"/>
      <c r="E16" s="456"/>
      <c r="F16" s="228" t="s">
        <v>23</v>
      </c>
      <c r="G16" s="454"/>
      <c r="H16" s="454"/>
      <c r="I16" s="454"/>
      <c r="J16" s="454"/>
      <c r="K16" s="492"/>
    </row>
    <row r="17" spans="1:11" ht="15" hidden="1" customHeight="1">
      <c r="A17" s="462"/>
      <c r="B17" s="463"/>
      <c r="C17" s="458"/>
      <c r="D17" s="462"/>
      <c r="E17" s="456"/>
      <c r="F17" s="228"/>
      <c r="G17" s="454"/>
      <c r="H17" s="454"/>
      <c r="I17" s="454"/>
      <c r="J17" s="454"/>
      <c r="K17" s="492"/>
    </row>
    <row r="18" spans="1:11">
      <c r="A18" s="462"/>
      <c r="B18" s="463"/>
      <c r="C18" s="458"/>
      <c r="D18" s="462"/>
      <c r="E18" s="226">
        <f>E22+E26+E59+E91+E95+E99+E103+E107+E111</f>
        <v>127958151</v>
      </c>
      <c r="F18" s="226">
        <f>F22+F26+F59</f>
        <v>13308713.73</v>
      </c>
      <c r="G18" s="454"/>
      <c r="H18" s="454"/>
      <c r="I18" s="454"/>
      <c r="J18" s="454"/>
      <c r="K18" s="454"/>
    </row>
    <row r="19" spans="1:11">
      <c r="A19" s="462"/>
      <c r="B19" s="463"/>
      <c r="C19" s="458"/>
      <c r="D19" s="462"/>
      <c r="E19" s="456"/>
      <c r="F19" s="229" t="s">
        <v>23</v>
      </c>
      <c r="G19" s="454"/>
      <c r="H19" s="454"/>
      <c r="I19" s="454"/>
      <c r="J19" s="454"/>
      <c r="K19" s="454"/>
    </row>
    <row r="20" spans="1:11">
      <c r="A20" s="462"/>
      <c r="B20" s="463"/>
      <c r="C20" s="458"/>
      <c r="D20" s="462"/>
      <c r="E20" s="456"/>
      <c r="F20" s="226">
        <f>F24+F28+F61</f>
        <v>11856806.92</v>
      </c>
      <c r="G20" s="454"/>
      <c r="H20" s="454"/>
      <c r="I20" s="454"/>
      <c r="J20" s="454"/>
      <c r="K20" s="454"/>
    </row>
    <row r="21" spans="1:11" ht="20.25" customHeight="1">
      <c r="A21" s="451" t="s">
        <v>18</v>
      </c>
      <c r="B21" s="452" t="s">
        <v>172</v>
      </c>
      <c r="C21" s="451" t="s">
        <v>20</v>
      </c>
      <c r="D21" s="480"/>
      <c r="E21" s="229" t="s">
        <v>22</v>
      </c>
      <c r="F21" s="229" t="s">
        <v>22</v>
      </c>
      <c r="G21" s="454" t="s">
        <v>21</v>
      </c>
      <c r="H21" s="454" t="s">
        <v>21</v>
      </c>
      <c r="I21" s="454"/>
      <c r="J21" s="454" t="s">
        <v>21</v>
      </c>
      <c r="K21" s="492"/>
    </row>
    <row r="22" spans="1:11">
      <c r="A22" s="451"/>
      <c r="B22" s="452"/>
      <c r="C22" s="451"/>
      <c r="D22" s="480"/>
      <c r="E22" s="207">
        <v>16000000</v>
      </c>
      <c r="F22" s="229">
        <v>0</v>
      </c>
      <c r="G22" s="454"/>
      <c r="H22" s="454"/>
      <c r="I22" s="454"/>
      <c r="J22" s="454"/>
      <c r="K22" s="492"/>
    </row>
    <row r="23" spans="1:11">
      <c r="A23" s="451"/>
      <c r="B23" s="452"/>
      <c r="C23" s="451"/>
      <c r="D23" s="480"/>
      <c r="E23" s="513"/>
      <c r="F23" s="229" t="s">
        <v>23</v>
      </c>
      <c r="G23" s="454"/>
      <c r="H23" s="454"/>
      <c r="I23" s="454"/>
      <c r="J23" s="454"/>
      <c r="K23" s="492"/>
    </row>
    <row r="24" spans="1:11" ht="27.75" customHeight="1">
      <c r="A24" s="451"/>
      <c r="B24" s="452"/>
      <c r="C24" s="451"/>
      <c r="D24" s="480"/>
      <c r="E24" s="513"/>
      <c r="F24" s="229">
        <v>0</v>
      </c>
      <c r="G24" s="454"/>
      <c r="H24" s="454"/>
      <c r="I24" s="454"/>
      <c r="J24" s="454"/>
      <c r="K24" s="492"/>
    </row>
    <row r="25" spans="1:11" ht="20.25" customHeight="1">
      <c r="A25" s="451" t="s">
        <v>18</v>
      </c>
      <c r="B25" s="452" t="s">
        <v>173</v>
      </c>
      <c r="C25" s="451" t="s">
        <v>20</v>
      </c>
      <c r="D25" s="480"/>
      <c r="E25" s="226" t="s">
        <v>22</v>
      </c>
      <c r="F25" s="226" t="s">
        <v>22</v>
      </c>
      <c r="G25" s="454" t="s">
        <v>21</v>
      </c>
      <c r="H25" s="454" t="s">
        <v>21</v>
      </c>
      <c r="I25" s="454"/>
      <c r="J25" s="454" t="s">
        <v>21</v>
      </c>
      <c r="K25" s="455" t="s">
        <v>1600</v>
      </c>
    </row>
    <row r="26" spans="1:11">
      <c r="A26" s="451"/>
      <c r="B26" s="452"/>
      <c r="C26" s="451"/>
      <c r="D26" s="480"/>
      <c r="E26" s="230">
        <v>7200000</v>
      </c>
      <c r="F26" s="226">
        <f>F31+F35+F39+F43+F47+F51+F55</f>
        <v>4431305.92</v>
      </c>
      <c r="G26" s="454"/>
      <c r="H26" s="454"/>
      <c r="I26" s="454"/>
      <c r="J26" s="454"/>
      <c r="K26" s="455"/>
    </row>
    <row r="27" spans="1:11">
      <c r="A27" s="451"/>
      <c r="B27" s="452"/>
      <c r="C27" s="451"/>
      <c r="D27" s="480"/>
      <c r="E27" s="517"/>
      <c r="F27" s="226" t="s">
        <v>23</v>
      </c>
      <c r="G27" s="454"/>
      <c r="H27" s="454"/>
      <c r="I27" s="454"/>
      <c r="J27" s="454"/>
      <c r="K27" s="455"/>
    </row>
    <row r="28" spans="1:11" ht="43.5" customHeight="1">
      <c r="A28" s="451"/>
      <c r="B28" s="452"/>
      <c r="C28" s="451"/>
      <c r="D28" s="480"/>
      <c r="E28" s="461"/>
      <c r="F28" s="227">
        <f>F33+F37+F41+F45+F49+F53+F57</f>
        <v>3867141.06</v>
      </c>
      <c r="G28" s="454"/>
      <c r="H28" s="454"/>
      <c r="I28" s="454"/>
      <c r="J28" s="454"/>
      <c r="K28" s="455"/>
    </row>
    <row r="29" spans="1:11" ht="15" hidden="1" customHeight="1">
      <c r="A29" s="451"/>
      <c r="B29" s="452"/>
      <c r="C29" s="451"/>
      <c r="D29" s="480"/>
      <c r="E29" s="461"/>
      <c r="F29" s="226"/>
      <c r="G29" s="454"/>
      <c r="H29" s="454"/>
      <c r="I29" s="454"/>
      <c r="J29" s="454"/>
      <c r="K29" s="455"/>
    </row>
    <row r="30" spans="1:11" ht="20.25" customHeight="1">
      <c r="A30" s="446"/>
      <c r="B30" s="447" t="s">
        <v>741</v>
      </c>
      <c r="C30" s="446"/>
      <c r="D30" s="448">
        <v>2011</v>
      </c>
      <c r="E30" s="448"/>
      <c r="F30" s="225" t="s">
        <v>22</v>
      </c>
      <c r="G30" s="449" t="s">
        <v>21</v>
      </c>
      <c r="H30" s="449" t="s">
        <v>21</v>
      </c>
      <c r="I30" s="449"/>
      <c r="J30" s="449" t="s">
        <v>21</v>
      </c>
      <c r="K30" s="450" t="s">
        <v>1602</v>
      </c>
    </row>
    <row r="31" spans="1:11">
      <c r="A31" s="446"/>
      <c r="B31" s="447"/>
      <c r="C31" s="446"/>
      <c r="D31" s="448"/>
      <c r="E31" s="488"/>
      <c r="F31" s="225">
        <v>184757</v>
      </c>
      <c r="G31" s="449"/>
      <c r="H31" s="449"/>
      <c r="I31" s="449"/>
      <c r="J31" s="449"/>
      <c r="K31" s="450"/>
    </row>
    <row r="32" spans="1:11">
      <c r="A32" s="446"/>
      <c r="B32" s="447"/>
      <c r="C32" s="446"/>
      <c r="D32" s="448"/>
      <c r="E32" s="488"/>
      <c r="F32" s="225" t="s">
        <v>23</v>
      </c>
      <c r="G32" s="449"/>
      <c r="H32" s="449"/>
      <c r="I32" s="449"/>
      <c r="J32" s="449"/>
      <c r="K32" s="450"/>
    </row>
    <row r="33" spans="1:11" ht="18.75" customHeight="1">
      <c r="A33" s="446"/>
      <c r="B33" s="447"/>
      <c r="C33" s="446"/>
      <c r="D33" s="448"/>
      <c r="E33" s="488"/>
      <c r="F33" s="225">
        <v>157043.45000000001</v>
      </c>
      <c r="G33" s="449"/>
      <c r="H33" s="449"/>
      <c r="I33" s="449"/>
      <c r="J33" s="449"/>
      <c r="K33" s="450"/>
    </row>
    <row r="34" spans="1:11" s="23" customFormat="1" ht="20.25" customHeight="1">
      <c r="A34" s="446"/>
      <c r="B34" s="447" t="s">
        <v>742</v>
      </c>
      <c r="C34" s="446"/>
      <c r="D34" s="448">
        <v>2013</v>
      </c>
      <c r="E34" s="448"/>
      <c r="F34" s="225" t="s">
        <v>22</v>
      </c>
      <c r="G34" s="449" t="s">
        <v>21</v>
      </c>
      <c r="H34" s="449" t="s">
        <v>21</v>
      </c>
      <c r="I34" s="449"/>
      <c r="J34" s="449" t="s">
        <v>21</v>
      </c>
      <c r="K34" s="450" t="s">
        <v>1597</v>
      </c>
    </row>
    <row r="35" spans="1:11" s="23" customFormat="1">
      <c r="A35" s="446"/>
      <c r="B35" s="447"/>
      <c r="C35" s="446"/>
      <c r="D35" s="448"/>
      <c r="E35" s="488"/>
      <c r="F35" s="225">
        <v>97985.59</v>
      </c>
      <c r="G35" s="449"/>
      <c r="H35" s="449"/>
      <c r="I35" s="449"/>
      <c r="J35" s="449"/>
      <c r="K35" s="450"/>
    </row>
    <row r="36" spans="1:11" s="23" customFormat="1">
      <c r="A36" s="446"/>
      <c r="B36" s="447"/>
      <c r="C36" s="446"/>
      <c r="D36" s="448"/>
      <c r="E36" s="488"/>
      <c r="F36" s="225" t="s">
        <v>23</v>
      </c>
      <c r="G36" s="449"/>
      <c r="H36" s="449"/>
      <c r="I36" s="449"/>
      <c r="J36" s="449"/>
      <c r="K36" s="450"/>
    </row>
    <row r="37" spans="1:11" s="23" customFormat="1" ht="18.75" customHeight="1">
      <c r="A37" s="446"/>
      <c r="B37" s="447"/>
      <c r="C37" s="446"/>
      <c r="D37" s="448"/>
      <c r="E37" s="488"/>
      <c r="F37" s="225">
        <v>93086.31</v>
      </c>
      <c r="G37" s="449"/>
      <c r="H37" s="449"/>
      <c r="I37" s="449"/>
      <c r="J37" s="449"/>
      <c r="K37" s="450"/>
    </row>
    <row r="38" spans="1:11" ht="20.25" customHeight="1">
      <c r="A38" s="446"/>
      <c r="B38" s="447" t="s">
        <v>743</v>
      </c>
      <c r="C38" s="446"/>
      <c r="D38" s="448"/>
      <c r="E38" s="448"/>
      <c r="F38" s="225" t="s">
        <v>22</v>
      </c>
      <c r="G38" s="449" t="s">
        <v>21</v>
      </c>
      <c r="H38" s="449" t="s">
        <v>21</v>
      </c>
      <c r="I38" s="449"/>
      <c r="J38" s="449" t="s">
        <v>21</v>
      </c>
      <c r="K38" s="450" t="s">
        <v>1603</v>
      </c>
    </row>
    <row r="39" spans="1:11">
      <c r="A39" s="446"/>
      <c r="B39" s="447"/>
      <c r="C39" s="446"/>
      <c r="D39" s="448"/>
      <c r="E39" s="488"/>
      <c r="F39" s="225">
        <v>126405</v>
      </c>
      <c r="G39" s="449"/>
      <c r="H39" s="449"/>
      <c r="I39" s="449"/>
      <c r="J39" s="449"/>
      <c r="K39" s="450"/>
    </row>
    <row r="40" spans="1:11">
      <c r="A40" s="446"/>
      <c r="B40" s="447"/>
      <c r="C40" s="446"/>
      <c r="D40" s="448"/>
      <c r="E40" s="488"/>
      <c r="F40" s="225" t="s">
        <v>23</v>
      </c>
      <c r="G40" s="449"/>
      <c r="H40" s="449"/>
      <c r="I40" s="449"/>
      <c r="J40" s="449"/>
      <c r="K40" s="450"/>
    </row>
    <row r="41" spans="1:11" ht="18.75" customHeight="1">
      <c r="A41" s="446"/>
      <c r="B41" s="447"/>
      <c r="C41" s="446"/>
      <c r="D41" s="448"/>
      <c r="E41" s="488"/>
      <c r="F41" s="225">
        <v>120084</v>
      </c>
      <c r="G41" s="449"/>
      <c r="H41" s="449"/>
      <c r="I41" s="449"/>
      <c r="J41" s="449"/>
      <c r="K41" s="450"/>
    </row>
    <row r="42" spans="1:11" s="23" customFormat="1" ht="20.25" customHeight="1">
      <c r="A42" s="446"/>
      <c r="B42" s="447" t="s">
        <v>744</v>
      </c>
      <c r="C42" s="446"/>
      <c r="D42" s="448">
        <v>2013</v>
      </c>
      <c r="E42" s="448"/>
      <c r="F42" s="225" t="s">
        <v>22</v>
      </c>
      <c r="G42" s="449" t="s">
        <v>21</v>
      </c>
      <c r="H42" s="449" t="s">
        <v>21</v>
      </c>
      <c r="I42" s="449"/>
      <c r="J42" s="449" t="s">
        <v>21</v>
      </c>
      <c r="K42" s="450" t="s">
        <v>1598</v>
      </c>
    </row>
    <row r="43" spans="1:11" s="23" customFormat="1">
      <c r="A43" s="446"/>
      <c r="B43" s="447"/>
      <c r="C43" s="446"/>
      <c r="D43" s="448"/>
      <c r="E43" s="488"/>
      <c r="F43" s="225">
        <v>90937.96</v>
      </c>
      <c r="G43" s="449"/>
      <c r="H43" s="449"/>
      <c r="I43" s="449"/>
      <c r="J43" s="449"/>
      <c r="K43" s="450"/>
    </row>
    <row r="44" spans="1:11" s="23" customFormat="1">
      <c r="A44" s="446"/>
      <c r="B44" s="447"/>
      <c r="C44" s="446"/>
      <c r="D44" s="448"/>
      <c r="E44" s="488"/>
      <c r="F44" s="225" t="s">
        <v>23</v>
      </c>
      <c r="G44" s="449"/>
      <c r="H44" s="449"/>
      <c r="I44" s="449"/>
      <c r="J44" s="449"/>
      <c r="K44" s="450"/>
    </row>
    <row r="45" spans="1:11" s="23" customFormat="1" ht="31.5" customHeight="1">
      <c r="A45" s="446"/>
      <c r="B45" s="447"/>
      <c r="C45" s="446"/>
      <c r="D45" s="448"/>
      <c r="E45" s="488"/>
      <c r="F45" s="225">
        <v>86391.06</v>
      </c>
      <c r="G45" s="449"/>
      <c r="H45" s="449"/>
      <c r="I45" s="449"/>
      <c r="J45" s="449"/>
      <c r="K45" s="450"/>
    </row>
    <row r="46" spans="1:11" ht="20.25" customHeight="1">
      <c r="A46" s="446"/>
      <c r="B46" s="447" t="s">
        <v>745</v>
      </c>
      <c r="C46" s="446"/>
      <c r="D46" s="448"/>
      <c r="E46" s="448"/>
      <c r="F46" s="225" t="s">
        <v>22</v>
      </c>
      <c r="G46" s="449" t="s">
        <v>21</v>
      </c>
      <c r="H46" s="449" t="s">
        <v>21</v>
      </c>
      <c r="I46" s="449"/>
      <c r="J46" s="449" t="s">
        <v>21</v>
      </c>
      <c r="K46" s="450" t="s">
        <v>1604</v>
      </c>
    </row>
    <row r="47" spans="1:11">
      <c r="A47" s="446"/>
      <c r="B47" s="447"/>
      <c r="C47" s="446"/>
      <c r="D47" s="448"/>
      <c r="E47" s="488"/>
      <c r="F47" s="225">
        <v>408655.74</v>
      </c>
      <c r="G47" s="449"/>
      <c r="H47" s="449"/>
      <c r="I47" s="449"/>
      <c r="J47" s="449"/>
      <c r="K47" s="450"/>
    </row>
    <row r="48" spans="1:11">
      <c r="A48" s="446"/>
      <c r="B48" s="447"/>
      <c r="C48" s="446"/>
      <c r="D48" s="448"/>
      <c r="E48" s="488"/>
      <c r="F48" s="225" t="s">
        <v>23</v>
      </c>
      <c r="G48" s="449"/>
      <c r="H48" s="449"/>
      <c r="I48" s="449"/>
      <c r="J48" s="449"/>
      <c r="K48" s="450"/>
    </row>
    <row r="49" spans="1:11" ht="18.75" customHeight="1">
      <c r="A49" s="446"/>
      <c r="B49" s="447"/>
      <c r="C49" s="446"/>
      <c r="D49" s="448"/>
      <c r="E49" s="488"/>
      <c r="F49" s="225">
        <v>388222.95</v>
      </c>
      <c r="G49" s="449"/>
      <c r="H49" s="449"/>
      <c r="I49" s="449"/>
      <c r="J49" s="449"/>
      <c r="K49" s="450"/>
    </row>
    <row r="50" spans="1:11" ht="20.25" customHeight="1">
      <c r="A50" s="446"/>
      <c r="B50" s="447" t="s">
        <v>746</v>
      </c>
      <c r="C50" s="446"/>
      <c r="D50" s="448"/>
      <c r="E50" s="448"/>
      <c r="F50" s="225" t="s">
        <v>22</v>
      </c>
      <c r="G50" s="449" t="s">
        <v>21</v>
      </c>
      <c r="H50" s="449" t="s">
        <v>21</v>
      </c>
      <c r="I50" s="449"/>
      <c r="J50" s="449" t="s">
        <v>21</v>
      </c>
      <c r="K50" s="450" t="s">
        <v>1605</v>
      </c>
    </row>
    <row r="51" spans="1:11">
      <c r="A51" s="446"/>
      <c r="B51" s="447"/>
      <c r="C51" s="446"/>
      <c r="D51" s="448"/>
      <c r="E51" s="488"/>
      <c r="F51" s="225">
        <v>281333.63</v>
      </c>
      <c r="G51" s="449"/>
      <c r="H51" s="449"/>
      <c r="I51" s="449"/>
      <c r="J51" s="449"/>
      <c r="K51" s="450"/>
    </row>
    <row r="52" spans="1:11">
      <c r="A52" s="446"/>
      <c r="B52" s="447"/>
      <c r="C52" s="446"/>
      <c r="D52" s="448"/>
      <c r="E52" s="488"/>
      <c r="F52" s="225" t="s">
        <v>23</v>
      </c>
      <c r="G52" s="449"/>
      <c r="H52" s="449"/>
      <c r="I52" s="449"/>
      <c r="J52" s="449"/>
      <c r="K52" s="450"/>
    </row>
    <row r="53" spans="1:11" ht="18.75" customHeight="1">
      <c r="A53" s="446"/>
      <c r="B53" s="447"/>
      <c r="C53" s="446"/>
      <c r="D53" s="448"/>
      <c r="E53" s="488"/>
      <c r="F53" s="225">
        <v>267266.94</v>
      </c>
      <c r="G53" s="449"/>
      <c r="H53" s="449"/>
      <c r="I53" s="449"/>
      <c r="J53" s="449"/>
      <c r="K53" s="450"/>
    </row>
    <row r="54" spans="1:11" ht="20.25" customHeight="1">
      <c r="A54" s="446"/>
      <c r="B54" s="447" t="s">
        <v>747</v>
      </c>
      <c r="C54" s="446"/>
      <c r="D54" s="448">
        <v>2011</v>
      </c>
      <c r="E54" s="448"/>
      <c r="F54" s="225" t="s">
        <v>22</v>
      </c>
      <c r="G54" s="449" t="s">
        <v>21</v>
      </c>
      <c r="H54" s="449" t="s">
        <v>21</v>
      </c>
      <c r="I54" s="449"/>
      <c r="J54" s="449" t="s">
        <v>21</v>
      </c>
      <c r="K54" s="450" t="s">
        <v>1606</v>
      </c>
    </row>
    <row r="55" spans="1:11">
      <c r="A55" s="446"/>
      <c r="B55" s="447"/>
      <c r="C55" s="446"/>
      <c r="D55" s="448"/>
      <c r="E55" s="488"/>
      <c r="F55" s="225">
        <v>3241231</v>
      </c>
      <c r="G55" s="449"/>
      <c r="H55" s="449"/>
      <c r="I55" s="449"/>
      <c r="J55" s="449"/>
      <c r="K55" s="450"/>
    </row>
    <row r="56" spans="1:11">
      <c r="A56" s="446"/>
      <c r="B56" s="447"/>
      <c r="C56" s="446"/>
      <c r="D56" s="448"/>
      <c r="E56" s="488"/>
      <c r="F56" s="225" t="s">
        <v>23</v>
      </c>
      <c r="G56" s="449"/>
      <c r="H56" s="449"/>
      <c r="I56" s="449"/>
      <c r="J56" s="449"/>
      <c r="K56" s="450"/>
    </row>
    <row r="57" spans="1:11" ht="18.75" customHeight="1">
      <c r="A57" s="446"/>
      <c r="B57" s="447"/>
      <c r="C57" s="446"/>
      <c r="D57" s="448"/>
      <c r="E57" s="488"/>
      <c r="F57" s="225">
        <v>2755046.35</v>
      </c>
      <c r="G57" s="449"/>
      <c r="H57" s="449"/>
      <c r="I57" s="449"/>
      <c r="J57" s="449"/>
      <c r="K57" s="450"/>
    </row>
    <row r="58" spans="1:11" ht="20.25" customHeight="1">
      <c r="A58" s="451" t="s">
        <v>18</v>
      </c>
      <c r="B58" s="452" t="s">
        <v>174</v>
      </c>
      <c r="C58" s="451" t="s">
        <v>20</v>
      </c>
      <c r="D58" s="480"/>
      <c r="E58" s="229" t="s">
        <v>22</v>
      </c>
      <c r="F58" s="229" t="s">
        <v>22</v>
      </c>
      <c r="G58" s="454" t="s">
        <v>21</v>
      </c>
      <c r="H58" s="454" t="s">
        <v>21</v>
      </c>
      <c r="I58" s="454"/>
      <c r="J58" s="454" t="s">
        <v>21</v>
      </c>
      <c r="K58" s="455" t="s">
        <v>1599</v>
      </c>
    </row>
    <row r="59" spans="1:11">
      <c r="A59" s="451"/>
      <c r="B59" s="452"/>
      <c r="C59" s="451"/>
      <c r="D59" s="480"/>
      <c r="E59" s="207">
        <v>25648151</v>
      </c>
      <c r="F59" s="229">
        <f>F63+F67+F71+F75+F79+F83+F87</f>
        <v>8877407.8100000005</v>
      </c>
      <c r="G59" s="454"/>
      <c r="H59" s="454"/>
      <c r="I59" s="454"/>
      <c r="J59" s="454"/>
      <c r="K59" s="455"/>
    </row>
    <row r="60" spans="1:11">
      <c r="A60" s="451"/>
      <c r="B60" s="452"/>
      <c r="C60" s="451"/>
      <c r="D60" s="480"/>
      <c r="E60" s="513"/>
      <c r="F60" s="229" t="s">
        <v>23</v>
      </c>
      <c r="G60" s="454"/>
      <c r="H60" s="454"/>
      <c r="I60" s="454"/>
      <c r="J60" s="454"/>
      <c r="K60" s="455"/>
    </row>
    <row r="61" spans="1:11" ht="30" customHeight="1">
      <c r="A61" s="451"/>
      <c r="B61" s="452"/>
      <c r="C61" s="451"/>
      <c r="D61" s="480"/>
      <c r="E61" s="513"/>
      <c r="F61" s="229">
        <f>F65+F69+F73+F77+F81+F85+F89</f>
        <v>7989665.8599999994</v>
      </c>
      <c r="G61" s="454"/>
      <c r="H61" s="454"/>
      <c r="I61" s="454"/>
      <c r="J61" s="454"/>
      <c r="K61" s="455"/>
    </row>
    <row r="62" spans="1:11" ht="20.25" customHeight="1">
      <c r="A62" s="446"/>
      <c r="B62" s="447" t="s">
        <v>735</v>
      </c>
      <c r="C62" s="446"/>
      <c r="D62" s="448"/>
      <c r="E62" s="448"/>
      <c r="F62" s="225" t="s">
        <v>22</v>
      </c>
      <c r="G62" s="449" t="s">
        <v>21</v>
      </c>
      <c r="H62" s="449" t="s">
        <v>21</v>
      </c>
      <c r="I62" s="449"/>
      <c r="J62" s="449" t="s">
        <v>21</v>
      </c>
      <c r="K62" s="450" t="s">
        <v>1607</v>
      </c>
    </row>
    <row r="63" spans="1:11">
      <c r="A63" s="446"/>
      <c r="B63" s="447"/>
      <c r="C63" s="446"/>
      <c r="D63" s="448"/>
      <c r="E63" s="488"/>
      <c r="F63" s="225">
        <v>1748150.9</v>
      </c>
      <c r="G63" s="449"/>
      <c r="H63" s="449"/>
      <c r="I63" s="449"/>
      <c r="J63" s="449"/>
      <c r="K63" s="450"/>
    </row>
    <row r="64" spans="1:11">
      <c r="A64" s="446"/>
      <c r="B64" s="447"/>
      <c r="C64" s="446"/>
      <c r="D64" s="448"/>
      <c r="E64" s="488"/>
      <c r="F64" s="225" t="s">
        <v>23</v>
      </c>
      <c r="G64" s="449"/>
      <c r="H64" s="449"/>
      <c r="I64" s="449"/>
      <c r="J64" s="449"/>
      <c r="K64" s="450"/>
    </row>
    <row r="65" spans="1:11" ht="39" customHeight="1">
      <c r="A65" s="446"/>
      <c r="B65" s="447"/>
      <c r="C65" s="446"/>
      <c r="D65" s="448"/>
      <c r="E65" s="488"/>
      <c r="F65" s="225">
        <v>1573335.81</v>
      </c>
      <c r="G65" s="449"/>
      <c r="H65" s="449"/>
      <c r="I65" s="449"/>
      <c r="J65" s="449"/>
      <c r="K65" s="450"/>
    </row>
    <row r="66" spans="1:11" s="23" customFormat="1" ht="20.25" customHeight="1">
      <c r="A66" s="446"/>
      <c r="B66" s="447" t="s">
        <v>736</v>
      </c>
      <c r="C66" s="446"/>
      <c r="D66" s="448">
        <v>2013</v>
      </c>
      <c r="E66" s="448"/>
      <c r="F66" s="225" t="s">
        <v>22</v>
      </c>
      <c r="G66" s="449" t="s">
        <v>21</v>
      </c>
      <c r="H66" s="449" t="s">
        <v>21</v>
      </c>
      <c r="I66" s="449"/>
      <c r="J66" s="449" t="s">
        <v>21</v>
      </c>
      <c r="K66" s="450" t="s">
        <v>1054</v>
      </c>
    </row>
    <row r="67" spans="1:11" s="23" customFormat="1">
      <c r="A67" s="446"/>
      <c r="B67" s="447"/>
      <c r="C67" s="446"/>
      <c r="D67" s="448"/>
      <c r="E67" s="488"/>
      <c r="F67" s="225">
        <v>875079.13</v>
      </c>
      <c r="G67" s="449"/>
      <c r="H67" s="449"/>
      <c r="I67" s="449"/>
      <c r="J67" s="449"/>
      <c r="K67" s="450"/>
    </row>
    <row r="68" spans="1:11" s="23" customFormat="1">
      <c r="A68" s="446"/>
      <c r="B68" s="447"/>
      <c r="C68" s="446"/>
      <c r="D68" s="448"/>
      <c r="E68" s="488"/>
      <c r="F68" s="225" t="s">
        <v>23</v>
      </c>
      <c r="G68" s="449"/>
      <c r="H68" s="449"/>
      <c r="I68" s="449"/>
      <c r="J68" s="449"/>
      <c r="K68" s="450"/>
    </row>
    <row r="69" spans="1:11" s="23" customFormat="1" ht="18.75" customHeight="1">
      <c r="A69" s="446"/>
      <c r="B69" s="447"/>
      <c r="C69" s="446"/>
      <c r="D69" s="448"/>
      <c r="E69" s="488"/>
      <c r="F69" s="225">
        <v>787571.21</v>
      </c>
      <c r="G69" s="449"/>
      <c r="H69" s="449"/>
      <c r="I69" s="449"/>
      <c r="J69" s="449"/>
      <c r="K69" s="450"/>
    </row>
    <row r="70" spans="1:11" ht="20.25" customHeight="1">
      <c r="A70" s="446"/>
      <c r="B70" s="447" t="s">
        <v>737</v>
      </c>
      <c r="C70" s="446"/>
      <c r="D70" s="448">
        <v>2012</v>
      </c>
      <c r="E70" s="448"/>
      <c r="F70" s="225" t="s">
        <v>22</v>
      </c>
      <c r="G70" s="449" t="s">
        <v>21</v>
      </c>
      <c r="H70" s="449" t="s">
        <v>21</v>
      </c>
      <c r="I70" s="449"/>
      <c r="J70" s="449" t="s">
        <v>21</v>
      </c>
      <c r="K70" s="482" t="s">
        <v>1608</v>
      </c>
    </row>
    <row r="71" spans="1:11">
      <c r="A71" s="446"/>
      <c r="B71" s="447"/>
      <c r="C71" s="446"/>
      <c r="D71" s="448"/>
      <c r="E71" s="488"/>
      <c r="F71" s="225">
        <v>920589.51</v>
      </c>
      <c r="G71" s="449"/>
      <c r="H71" s="449"/>
      <c r="I71" s="449"/>
      <c r="J71" s="449"/>
      <c r="K71" s="482"/>
    </row>
    <row r="72" spans="1:11">
      <c r="A72" s="446"/>
      <c r="B72" s="447"/>
      <c r="C72" s="446"/>
      <c r="D72" s="448"/>
      <c r="E72" s="488"/>
      <c r="F72" s="225" t="s">
        <v>23</v>
      </c>
      <c r="G72" s="449"/>
      <c r="H72" s="449"/>
      <c r="I72" s="449"/>
      <c r="J72" s="449"/>
      <c r="K72" s="482"/>
    </row>
    <row r="73" spans="1:11" ht="18.75" customHeight="1">
      <c r="A73" s="446"/>
      <c r="B73" s="447"/>
      <c r="C73" s="446"/>
      <c r="D73" s="448"/>
      <c r="E73" s="488"/>
      <c r="F73" s="225">
        <v>828530</v>
      </c>
      <c r="G73" s="449"/>
      <c r="H73" s="449"/>
      <c r="I73" s="449"/>
      <c r="J73" s="449"/>
      <c r="K73" s="482"/>
    </row>
    <row r="74" spans="1:11" ht="20.25" customHeight="1">
      <c r="A74" s="446"/>
      <c r="B74" s="447" t="s">
        <v>738</v>
      </c>
      <c r="C74" s="446"/>
      <c r="D74" s="448">
        <v>2012</v>
      </c>
      <c r="E74" s="448"/>
      <c r="F74" s="225" t="s">
        <v>22</v>
      </c>
      <c r="G74" s="449" t="s">
        <v>21</v>
      </c>
      <c r="H74" s="449" t="s">
        <v>21</v>
      </c>
      <c r="I74" s="449"/>
      <c r="J74" s="449" t="s">
        <v>21</v>
      </c>
      <c r="K74" s="482" t="s">
        <v>1609</v>
      </c>
    </row>
    <row r="75" spans="1:11">
      <c r="A75" s="446"/>
      <c r="B75" s="447"/>
      <c r="C75" s="446"/>
      <c r="D75" s="448"/>
      <c r="E75" s="488"/>
      <c r="F75" s="225">
        <v>1093160.8</v>
      </c>
      <c r="G75" s="449"/>
      <c r="H75" s="449"/>
      <c r="I75" s="449"/>
      <c r="J75" s="449"/>
      <c r="K75" s="482"/>
    </row>
    <row r="76" spans="1:11">
      <c r="A76" s="446"/>
      <c r="B76" s="447"/>
      <c r="C76" s="446"/>
      <c r="D76" s="448"/>
      <c r="E76" s="488"/>
      <c r="F76" s="225" t="s">
        <v>23</v>
      </c>
      <c r="G76" s="449"/>
      <c r="H76" s="449"/>
      <c r="I76" s="449"/>
      <c r="J76" s="449"/>
      <c r="K76" s="482"/>
    </row>
    <row r="77" spans="1:11" ht="68.25" customHeight="1">
      <c r="A77" s="446"/>
      <c r="B77" s="447"/>
      <c r="C77" s="446"/>
      <c r="D77" s="448"/>
      <c r="E77" s="488"/>
      <c r="F77" s="225">
        <v>983844.12</v>
      </c>
      <c r="G77" s="449"/>
      <c r="H77" s="449"/>
      <c r="I77" s="449"/>
      <c r="J77" s="449"/>
      <c r="K77" s="482"/>
    </row>
    <row r="78" spans="1:11" ht="20.25" customHeight="1">
      <c r="A78" s="446"/>
      <c r="B78" s="447" t="s">
        <v>739</v>
      </c>
      <c r="C78" s="446"/>
      <c r="D78" s="448"/>
      <c r="E78" s="448"/>
      <c r="F78" s="225" t="s">
        <v>22</v>
      </c>
      <c r="G78" s="449" t="s">
        <v>21</v>
      </c>
      <c r="H78" s="449" t="s">
        <v>21</v>
      </c>
      <c r="I78" s="449"/>
      <c r="J78" s="449" t="s">
        <v>21</v>
      </c>
      <c r="K78" s="450" t="s">
        <v>1610</v>
      </c>
    </row>
    <row r="79" spans="1:11">
      <c r="A79" s="446"/>
      <c r="B79" s="447"/>
      <c r="C79" s="446"/>
      <c r="D79" s="448"/>
      <c r="E79" s="488"/>
      <c r="F79" s="225">
        <v>1665320.98</v>
      </c>
      <c r="G79" s="449"/>
      <c r="H79" s="449"/>
      <c r="I79" s="449"/>
      <c r="J79" s="449"/>
      <c r="K79" s="450"/>
    </row>
    <row r="80" spans="1:11">
      <c r="A80" s="446"/>
      <c r="B80" s="447"/>
      <c r="C80" s="446"/>
      <c r="D80" s="448"/>
      <c r="E80" s="488"/>
      <c r="F80" s="225" t="s">
        <v>23</v>
      </c>
      <c r="G80" s="449"/>
      <c r="H80" s="449"/>
      <c r="I80" s="449"/>
      <c r="J80" s="449"/>
      <c r="K80" s="450"/>
    </row>
    <row r="81" spans="1:11" ht="18.75" customHeight="1">
      <c r="A81" s="446"/>
      <c r="B81" s="447"/>
      <c r="C81" s="446"/>
      <c r="D81" s="448"/>
      <c r="E81" s="488"/>
      <c r="F81" s="225">
        <v>1498788.88</v>
      </c>
      <c r="G81" s="449"/>
      <c r="H81" s="449"/>
      <c r="I81" s="449"/>
      <c r="J81" s="449"/>
      <c r="K81" s="450"/>
    </row>
    <row r="82" spans="1:11" ht="20.25" customHeight="1">
      <c r="A82" s="446"/>
      <c r="B82" s="447" t="s">
        <v>740</v>
      </c>
      <c r="C82" s="446"/>
      <c r="D82" s="448"/>
      <c r="E82" s="448"/>
      <c r="F82" s="225" t="s">
        <v>22</v>
      </c>
      <c r="G82" s="449" t="s">
        <v>21</v>
      </c>
      <c r="H82" s="449" t="s">
        <v>21</v>
      </c>
      <c r="I82" s="449"/>
      <c r="J82" s="449" t="s">
        <v>21</v>
      </c>
      <c r="K82" s="450" t="s">
        <v>1611</v>
      </c>
    </row>
    <row r="83" spans="1:11">
      <c r="A83" s="446"/>
      <c r="B83" s="447"/>
      <c r="C83" s="446"/>
      <c r="D83" s="448"/>
      <c r="E83" s="488"/>
      <c r="F83" s="225">
        <v>1451669.86</v>
      </c>
      <c r="G83" s="449"/>
      <c r="H83" s="449"/>
      <c r="I83" s="449"/>
      <c r="J83" s="449"/>
      <c r="K83" s="450"/>
    </row>
    <row r="84" spans="1:11">
      <c r="A84" s="446"/>
      <c r="B84" s="447"/>
      <c r="C84" s="446"/>
      <c r="D84" s="448"/>
      <c r="E84" s="488"/>
      <c r="F84" s="225" t="s">
        <v>23</v>
      </c>
      <c r="G84" s="449"/>
      <c r="H84" s="449"/>
      <c r="I84" s="449"/>
      <c r="J84" s="449"/>
      <c r="K84" s="450"/>
    </row>
    <row r="85" spans="1:11" ht="18.75" customHeight="1">
      <c r="A85" s="446"/>
      <c r="B85" s="447"/>
      <c r="C85" s="446"/>
      <c r="D85" s="448"/>
      <c r="E85" s="488"/>
      <c r="F85" s="225">
        <v>1306502.8700000001</v>
      </c>
      <c r="G85" s="449"/>
      <c r="H85" s="449"/>
      <c r="I85" s="449"/>
      <c r="J85" s="449"/>
      <c r="K85" s="450"/>
    </row>
    <row r="86" spans="1:11" s="23" customFormat="1" ht="15" customHeight="1">
      <c r="A86" s="446"/>
      <c r="B86" s="447" t="s">
        <v>1168</v>
      </c>
      <c r="C86" s="446"/>
      <c r="D86" s="448"/>
      <c r="E86" s="448"/>
      <c r="F86" s="225" t="s">
        <v>22</v>
      </c>
      <c r="G86" s="449" t="s">
        <v>21</v>
      </c>
      <c r="H86" s="449" t="s">
        <v>21</v>
      </c>
      <c r="I86" s="449"/>
      <c r="J86" s="449" t="s">
        <v>21</v>
      </c>
      <c r="K86" s="450" t="s">
        <v>1169</v>
      </c>
    </row>
    <row r="87" spans="1:11" s="23" customFormat="1" ht="13.5" customHeight="1">
      <c r="A87" s="446"/>
      <c r="B87" s="447"/>
      <c r="C87" s="446"/>
      <c r="D87" s="448"/>
      <c r="E87" s="488"/>
      <c r="F87" s="225">
        <v>1123436.6299999999</v>
      </c>
      <c r="G87" s="449"/>
      <c r="H87" s="449"/>
      <c r="I87" s="449"/>
      <c r="J87" s="449"/>
      <c r="K87" s="450"/>
    </row>
    <row r="88" spans="1:11" s="23" customFormat="1" ht="12.75" customHeight="1">
      <c r="A88" s="446"/>
      <c r="B88" s="447"/>
      <c r="C88" s="446"/>
      <c r="D88" s="448"/>
      <c r="E88" s="488"/>
      <c r="F88" s="225" t="s">
        <v>23</v>
      </c>
      <c r="G88" s="449"/>
      <c r="H88" s="449"/>
      <c r="I88" s="449"/>
      <c r="J88" s="449"/>
      <c r="K88" s="450"/>
    </row>
    <row r="89" spans="1:11" s="23" customFormat="1" ht="11.25" customHeight="1">
      <c r="A89" s="446"/>
      <c r="B89" s="447"/>
      <c r="C89" s="446"/>
      <c r="D89" s="448"/>
      <c r="E89" s="488"/>
      <c r="F89" s="225">
        <v>1011092.97</v>
      </c>
      <c r="G89" s="449"/>
      <c r="H89" s="449"/>
      <c r="I89" s="449"/>
      <c r="J89" s="449"/>
      <c r="K89" s="450"/>
    </row>
    <row r="90" spans="1:11" ht="20.25" customHeight="1">
      <c r="A90" s="451" t="s">
        <v>18</v>
      </c>
      <c r="B90" s="452" t="s">
        <v>175</v>
      </c>
      <c r="C90" s="451" t="s">
        <v>20</v>
      </c>
      <c r="D90" s="480"/>
      <c r="E90" s="229" t="s">
        <v>22</v>
      </c>
      <c r="F90" s="229" t="s">
        <v>22</v>
      </c>
      <c r="G90" s="454" t="s">
        <v>21</v>
      </c>
      <c r="H90" s="454" t="s">
        <v>21</v>
      </c>
      <c r="I90" s="454"/>
      <c r="J90" s="454" t="s">
        <v>21</v>
      </c>
      <c r="K90" s="479"/>
    </row>
    <row r="91" spans="1:11">
      <c r="A91" s="451"/>
      <c r="B91" s="452"/>
      <c r="C91" s="451"/>
      <c r="D91" s="480"/>
      <c r="E91" s="207">
        <v>21750000</v>
      </c>
      <c r="F91" s="229">
        <v>0</v>
      </c>
      <c r="G91" s="454"/>
      <c r="H91" s="454"/>
      <c r="I91" s="454"/>
      <c r="J91" s="454"/>
      <c r="K91" s="479"/>
    </row>
    <row r="92" spans="1:11">
      <c r="A92" s="451"/>
      <c r="B92" s="452"/>
      <c r="C92" s="451"/>
      <c r="D92" s="480"/>
      <c r="E92" s="513"/>
      <c r="F92" s="229" t="s">
        <v>23</v>
      </c>
      <c r="G92" s="454"/>
      <c r="H92" s="454"/>
      <c r="I92" s="454"/>
      <c r="J92" s="454"/>
      <c r="K92" s="479"/>
    </row>
    <row r="93" spans="1:11">
      <c r="A93" s="451"/>
      <c r="B93" s="452"/>
      <c r="C93" s="451"/>
      <c r="D93" s="480"/>
      <c r="E93" s="513"/>
      <c r="F93" s="229">
        <v>0</v>
      </c>
      <c r="G93" s="454"/>
      <c r="H93" s="454"/>
      <c r="I93" s="454"/>
      <c r="J93" s="454"/>
      <c r="K93" s="479"/>
    </row>
    <row r="94" spans="1:11" ht="20.25" customHeight="1">
      <c r="A94" s="451" t="s">
        <v>18</v>
      </c>
      <c r="B94" s="452" t="s">
        <v>176</v>
      </c>
      <c r="C94" s="451" t="s">
        <v>20</v>
      </c>
      <c r="D94" s="480"/>
      <c r="E94" s="229" t="s">
        <v>22</v>
      </c>
      <c r="F94" s="229" t="s">
        <v>22</v>
      </c>
      <c r="G94" s="454" t="s">
        <v>21</v>
      </c>
      <c r="H94" s="454" t="s">
        <v>21</v>
      </c>
      <c r="I94" s="454"/>
      <c r="J94" s="454" t="s">
        <v>21</v>
      </c>
      <c r="K94" s="479"/>
    </row>
    <row r="95" spans="1:11">
      <c r="A95" s="451"/>
      <c r="B95" s="452"/>
      <c r="C95" s="451"/>
      <c r="D95" s="480"/>
      <c r="E95" s="207">
        <v>21560000</v>
      </c>
      <c r="F95" s="229">
        <v>0</v>
      </c>
      <c r="G95" s="454"/>
      <c r="H95" s="454"/>
      <c r="I95" s="454"/>
      <c r="J95" s="454"/>
      <c r="K95" s="479"/>
    </row>
    <row r="96" spans="1:11">
      <c r="A96" s="451"/>
      <c r="B96" s="452"/>
      <c r="C96" s="451"/>
      <c r="D96" s="480"/>
      <c r="E96" s="513"/>
      <c r="F96" s="229" t="s">
        <v>23</v>
      </c>
      <c r="G96" s="454"/>
      <c r="H96" s="454"/>
      <c r="I96" s="454"/>
      <c r="J96" s="454"/>
      <c r="K96" s="479"/>
    </row>
    <row r="97" spans="1:11">
      <c r="A97" s="451"/>
      <c r="B97" s="452"/>
      <c r="C97" s="451"/>
      <c r="D97" s="480"/>
      <c r="E97" s="513"/>
      <c r="F97" s="229">
        <v>0</v>
      </c>
      <c r="G97" s="454"/>
      <c r="H97" s="454"/>
      <c r="I97" s="454"/>
      <c r="J97" s="454"/>
      <c r="K97" s="479"/>
    </row>
    <row r="98" spans="1:11" ht="20.25" customHeight="1">
      <c r="A98" s="451" t="s">
        <v>18</v>
      </c>
      <c r="B98" s="452" t="s">
        <v>177</v>
      </c>
      <c r="C98" s="451" t="s">
        <v>20</v>
      </c>
      <c r="D98" s="480"/>
      <c r="E98" s="229" t="s">
        <v>22</v>
      </c>
      <c r="F98" s="229" t="s">
        <v>22</v>
      </c>
      <c r="G98" s="454" t="s">
        <v>21</v>
      </c>
      <c r="H98" s="454" t="s">
        <v>21</v>
      </c>
      <c r="I98" s="454"/>
      <c r="J98" s="454" t="s">
        <v>21</v>
      </c>
      <c r="K98" s="479"/>
    </row>
    <row r="99" spans="1:11">
      <c r="A99" s="451"/>
      <c r="B99" s="452"/>
      <c r="C99" s="451"/>
      <c r="D99" s="480"/>
      <c r="E99" s="207">
        <v>20000000</v>
      </c>
      <c r="F99" s="229">
        <v>0</v>
      </c>
      <c r="G99" s="454"/>
      <c r="H99" s="454"/>
      <c r="I99" s="454"/>
      <c r="J99" s="454"/>
      <c r="K99" s="479"/>
    </row>
    <row r="100" spans="1:11">
      <c r="A100" s="451"/>
      <c r="B100" s="452"/>
      <c r="C100" s="451"/>
      <c r="D100" s="480"/>
      <c r="E100" s="513"/>
      <c r="F100" s="229" t="s">
        <v>23</v>
      </c>
      <c r="G100" s="454"/>
      <c r="H100" s="454"/>
      <c r="I100" s="454"/>
      <c r="J100" s="454"/>
      <c r="K100" s="479"/>
    </row>
    <row r="101" spans="1:11">
      <c r="A101" s="451"/>
      <c r="B101" s="452"/>
      <c r="C101" s="451"/>
      <c r="D101" s="480"/>
      <c r="E101" s="513"/>
      <c r="F101" s="229">
        <v>0</v>
      </c>
      <c r="G101" s="454"/>
      <c r="H101" s="454"/>
      <c r="I101" s="454"/>
      <c r="J101" s="454"/>
      <c r="K101" s="479"/>
    </row>
    <row r="102" spans="1:11" ht="20.25" customHeight="1">
      <c r="A102" s="451" t="s">
        <v>18</v>
      </c>
      <c r="B102" s="452" t="s">
        <v>178</v>
      </c>
      <c r="C102" s="451" t="s">
        <v>20</v>
      </c>
      <c r="D102" s="480"/>
      <c r="E102" s="229" t="s">
        <v>22</v>
      </c>
      <c r="F102" s="229" t="s">
        <v>22</v>
      </c>
      <c r="G102" s="454" t="s">
        <v>21</v>
      </c>
      <c r="H102" s="454" t="s">
        <v>21</v>
      </c>
      <c r="I102" s="454"/>
      <c r="J102" s="454" t="s">
        <v>21</v>
      </c>
      <c r="K102" s="479"/>
    </row>
    <row r="103" spans="1:11">
      <c r="A103" s="451"/>
      <c r="B103" s="452"/>
      <c r="C103" s="451"/>
      <c r="D103" s="480"/>
      <c r="E103" s="207">
        <v>8800000</v>
      </c>
      <c r="F103" s="229">
        <v>0</v>
      </c>
      <c r="G103" s="454"/>
      <c r="H103" s="454"/>
      <c r="I103" s="454"/>
      <c r="J103" s="454"/>
      <c r="K103" s="479"/>
    </row>
    <row r="104" spans="1:11">
      <c r="A104" s="451"/>
      <c r="B104" s="452"/>
      <c r="C104" s="451"/>
      <c r="D104" s="480"/>
      <c r="E104" s="513"/>
      <c r="F104" s="229" t="s">
        <v>23</v>
      </c>
      <c r="G104" s="454"/>
      <c r="H104" s="454"/>
      <c r="I104" s="454"/>
      <c r="J104" s="454"/>
      <c r="K104" s="479"/>
    </row>
    <row r="105" spans="1:11">
      <c r="A105" s="451"/>
      <c r="B105" s="452"/>
      <c r="C105" s="451"/>
      <c r="D105" s="480"/>
      <c r="E105" s="513"/>
      <c r="F105" s="229">
        <v>0</v>
      </c>
      <c r="G105" s="454"/>
      <c r="H105" s="454"/>
      <c r="I105" s="454"/>
      <c r="J105" s="454"/>
      <c r="K105" s="479"/>
    </row>
    <row r="106" spans="1:11" ht="20.25" customHeight="1">
      <c r="A106" s="451" t="s">
        <v>18</v>
      </c>
      <c r="B106" s="452" t="s">
        <v>179</v>
      </c>
      <c r="C106" s="451" t="s">
        <v>20</v>
      </c>
      <c r="D106" s="480"/>
      <c r="E106" s="229" t="s">
        <v>22</v>
      </c>
      <c r="F106" s="229" t="s">
        <v>22</v>
      </c>
      <c r="G106" s="454" t="s">
        <v>21</v>
      </c>
      <c r="H106" s="454" t="s">
        <v>21</v>
      </c>
      <c r="I106" s="454"/>
      <c r="J106" s="454" t="s">
        <v>21</v>
      </c>
      <c r="K106" s="479"/>
    </row>
    <row r="107" spans="1:11">
      <c r="A107" s="451"/>
      <c r="B107" s="452"/>
      <c r="C107" s="451"/>
      <c r="D107" s="480"/>
      <c r="E107" s="207">
        <v>3500000</v>
      </c>
      <c r="F107" s="229">
        <v>0</v>
      </c>
      <c r="G107" s="454"/>
      <c r="H107" s="454"/>
      <c r="I107" s="454"/>
      <c r="J107" s="454"/>
      <c r="K107" s="479"/>
    </row>
    <row r="108" spans="1:11">
      <c r="A108" s="451"/>
      <c r="B108" s="452"/>
      <c r="C108" s="451"/>
      <c r="D108" s="480"/>
      <c r="E108" s="513"/>
      <c r="F108" s="229" t="s">
        <v>23</v>
      </c>
      <c r="G108" s="454"/>
      <c r="H108" s="454"/>
      <c r="I108" s="454"/>
      <c r="J108" s="454"/>
      <c r="K108" s="479"/>
    </row>
    <row r="109" spans="1:11">
      <c r="A109" s="451"/>
      <c r="B109" s="452"/>
      <c r="C109" s="451"/>
      <c r="D109" s="480"/>
      <c r="E109" s="513"/>
      <c r="F109" s="229">
        <v>0</v>
      </c>
      <c r="G109" s="454"/>
      <c r="H109" s="454"/>
      <c r="I109" s="454"/>
      <c r="J109" s="454"/>
      <c r="K109" s="479"/>
    </row>
    <row r="110" spans="1:11" ht="20.25" customHeight="1">
      <c r="A110" s="451" t="s">
        <v>18</v>
      </c>
      <c r="B110" s="452" t="s">
        <v>180</v>
      </c>
      <c r="C110" s="451" t="s">
        <v>20</v>
      </c>
      <c r="D110" s="480"/>
      <c r="E110" s="229" t="s">
        <v>22</v>
      </c>
      <c r="F110" s="229" t="s">
        <v>22</v>
      </c>
      <c r="G110" s="454" t="s">
        <v>21</v>
      </c>
      <c r="H110" s="454" t="s">
        <v>21</v>
      </c>
      <c r="I110" s="454"/>
      <c r="J110" s="454" t="s">
        <v>21</v>
      </c>
      <c r="K110" s="479"/>
    </row>
    <row r="111" spans="1:11">
      <c r="A111" s="451"/>
      <c r="B111" s="452"/>
      <c r="C111" s="451"/>
      <c r="D111" s="480"/>
      <c r="E111" s="207">
        <v>3500000</v>
      </c>
      <c r="F111" s="229">
        <v>0</v>
      </c>
      <c r="G111" s="454"/>
      <c r="H111" s="454"/>
      <c r="I111" s="454"/>
      <c r="J111" s="454"/>
      <c r="K111" s="479"/>
    </row>
    <row r="112" spans="1:11">
      <c r="A112" s="451"/>
      <c r="B112" s="452"/>
      <c r="C112" s="451"/>
      <c r="D112" s="480"/>
      <c r="E112" s="513"/>
      <c r="F112" s="229" t="s">
        <v>23</v>
      </c>
      <c r="G112" s="454"/>
      <c r="H112" s="454"/>
      <c r="I112" s="454"/>
      <c r="J112" s="454"/>
      <c r="K112" s="479"/>
    </row>
    <row r="113" spans="1:11">
      <c r="A113" s="451"/>
      <c r="B113" s="452"/>
      <c r="C113" s="451"/>
      <c r="D113" s="480"/>
      <c r="E113" s="513"/>
      <c r="F113" s="229">
        <v>0</v>
      </c>
      <c r="G113" s="454"/>
      <c r="H113" s="454"/>
      <c r="I113" s="454"/>
      <c r="J113" s="454"/>
      <c r="K113" s="479"/>
    </row>
  </sheetData>
  <mergeCells count="234">
    <mergeCell ref="H2:H5"/>
    <mergeCell ref="G10:G13"/>
    <mergeCell ref="H10:I13"/>
    <mergeCell ref="G18:K20"/>
    <mergeCell ref="E19:E20"/>
    <mergeCell ref="J10:J13"/>
    <mergeCell ref="K10:K13"/>
    <mergeCell ref="E12:E13"/>
    <mergeCell ref="G14:G17"/>
    <mergeCell ref="H14:I17"/>
    <mergeCell ref="J14:J17"/>
    <mergeCell ref="K14:K17"/>
    <mergeCell ref="E16:E17"/>
    <mergeCell ref="I2:I5"/>
    <mergeCell ref="J2:J5"/>
    <mergeCell ref="K2:K5"/>
    <mergeCell ref="E4:E5"/>
    <mergeCell ref="G6:G9"/>
    <mergeCell ref="H6:I9"/>
    <mergeCell ref="J6:J9"/>
    <mergeCell ref="K6:K9"/>
    <mergeCell ref="E8:E9"/>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K25:K29"/>
    <mergeCell ref="A2:A20"/>
    <mergeCell ref="B2:B20"/>
    <mergeCell ref="C2:C20"/>
    <mergeCell ref="D2:D20"/>
    <mergeCell ref="G2:G5"/>
    <mergeCell ref="E60:E61"/>
    <mergeCell ref="A90:A93"/>
    <mergeCell ref="B90:B93"/>
    <mergeCell ref="C90:C93"/>
    <mergeCell ref="D90:D93"/>
    <mergeCell ref="G90:G93"/>
    <mergeCell ref="E27:E29"/>
    <mergeCell ref="A58:A61"/>
    <mergeCell ref="B58:B61"/>
    <mergeCell ref="C58:C61"/>
    <mergeCell ref="D58:D61"/>
    <mergeCell ref="G58:G61"/>
    <mergeCell ref="A66:A69"/>
    <mergeCell ref="B66:B69"/>
    <mergeCell ref="C66:C69"/>
    <mergeCell ref="D66:D69"/>
    <mergeCell ref="G66:G69"/>
    <mergeCell ref="A74:A77"/>
    <mergeCell ref="G82:G85"/>
    <mergeCell ref="H58:I61"/>
    <mergeCell ref="J58:J61"/>
    <mergeCell ref="K58:K61"/>
    <mergeCell ref="H90:I93"/>
    <mergeCell ref="J90:J93"/>
    <mergeCell ref="K90:K93"/>
    <mergeCell ref="E92:E93"/>
    <mergeCell ref="A94:A97"/>
    <mergeCell ref="B94:B97"/>
    <mergeCell ref="C94:C97"/>
    <mergeCell ref="D94:D97"/>
    <mergeCell ref="G94:G97"/>
    <mergeCell ref="H94:I97"/>
    <mergeCell ref="J94:J97"/>
    <mergeCell ref="K94:K97"/>
    <mergeCell ref="E96:E97"/>
    <mergeCell ref="A62:A65"/>
    <mergeCell ref="B62:B65"/>
    <mergeCell ref="C62:C65"/>
    <mergeCell ref="D62:D65"/>
    <mergeCell ref="G62:G65"/>
    <mergeCell ref="H62:I65"/>
    <mergeCell ref="J62:J65"/>
    <mergeCell ref="K62:K65"/>
    <mergeCell ref="K98:K101"/>
    <mergeCell ref="E100:E101"/>
    <mergeCell ref="A102:A105"/>
    <mergeCell ref="B102:B105"/>
    <mergeCell ref="C102:C105"/>
    <mergeCell ref="D102:D105"/>
    <mergeCell ref="G102:G105"/>
    <mergeCell ref="H102:I105"/>
    <mergeCell ref="J102:J105"/>
    <mergeCell ref="K102:K105"/>
    <mergeCell ref="A98:A101"/>
    <mergeCell ref="B98:B101"/>
    <mergeCell ref="C98:C101"/>
    <mergeCell ref="D98:D101"/>
    <mergeCell ref="G98:G101"/>
    <mergeCell ref="H98:I101"/>
    <mergeCell ref="J98:J101"/>
    <mergeCell ref="E104:E105"/>
    <mergeCell ref="J110:J113"/>
    <mergeCell ref="K110:K113"/>
    <mergeCell ref="E112:E113"/>
    <mergeCell ref="H106:I109"/>
    <mergeCell ref="J106:J109"/>
    <mergeCell ref="K106:K109"/>
    <mergeCell ref="E108:E109"/>
    <mergeCell ref="A110:A113"/>
    <mergeCell ref="B110:B113"/>
    <mergeCell ref="C110:C113"/>
    <mergeCell ref="D110:D113"/>
    <mergeCell ref="G110:G113"/>
    <mergeCell ref="H110:I113"/>
    <mergeCell ref="A106:A109"/>
    <mergeCell ref="B106:B109"/>
    <mergeCell ref="C106:C109"/>
    <mergeCell ref="D106:D109"/>
    <mergeCell ref="G106:G109"/>
    <mergeCell ref="H66:I69"/>
    <mergeCell ref="J66:J69"/>
    <mergeCell ref="K66:K69"/>
    <mergeCell ref="A70:A73"/>
    <mergeCell ref="B70:B73"/>
    <mergeCell ref="C70:C73"/>
    <mergeCell ref="D70:D73"/>
    <mergeCell ref="G70:G73"/>
    <mergeCell ref="H70:I73"/>
    <mergeCell ref="J70:J73"/>
    <mergeCell ref="K70:K73"/>
    <mergeCell ref="H82:I85"/>
    <mergeCell ref="J82:J85"/>
    <mergeCell ref="K82:K85"/>
    <mergeCell ref="B74:B77"/>
    <mergeCell ref="C74:C77"/>
    <mergeCell ref="D74:D77"/>
    <mergeCell ref="G74:G77"/>
    <mergeCell ref="H74:I77"/>
    <mergeCell ref="J74:J77"/>
    <mergeCell ref="K74:K77"/>
    <mergeCell ref="B78:B81"/>
    <mergeCell ref="C78:C81"/>
    <mergeCell ref="D78:D81"/>
    <mergeCell ref="G78:G81"/>
    <mergeCell ref="H78:I81"/>
    <mergeCell ref="J78:J81"/>
    <mergeCell ref="K78:K81"/>
    <mergeCell ref="A30:A33"/>
    <mergeCell ref="B30:B33"/>
    <mergeCell ref="C30:C33"/>
    <mergeCell ref="D30:D33"/>
    <mergeCell ref="G30:G33"/>
    <mergeCell ref="H30:I33"/>
    <mergeCell ref="J30:J33"/>
    <mergeCell ref="K30:K33"/>
    <mergeCell ref="E30:E33"/>
    <mergeCell ref="A34:A37"/>
    <mergeCell ref="B34:B37"/>
    <mergeCell ref="C34:C37"/>
    <mergeCell ref="D34:D37"/>
    <mergeCell ref="G34:G37"/>
    <mergeCell ref="H34:I37"/>
    <mergeCell ref="J34:J37"/>
    <mergeCell ref="K34:K37"/>
    <mergeCell ref="E34:E37"/>
    <mergeCell ref="A38:A41"/>
    <mergeCell ref="B38:B41"/>
    <mergeCell ref="C38:C41"/>
    <mergeCell ref="D38:D41"/>
    <mergeCell ref="G38:G41"/>
    <mergeCell ref="H38:I41"/>
    <mergeCell ref="J38:J41"/>
    <mergeCell ref="K38:K41"/>
    <mergeCell ref="E38:E41"/>
    <mergeCell ref="A42:A45"/>
    <mergeCell ref="B42:B45"/>
    <mergeCell ref="C42:C45"/>
    <mergeCell ref="D42:D45"/>
    <mergeCell ref="G42:G45"/>
    <mergeCell ref="H42:I45"/>
    <mergeCell ref="J42:J45"/>
    <mergeCell ref="K42:K45"/>
    <mergeCell ref="E42:E45"/>
    <mergeCell ref="A46:A49"/>
    <mergeCell ref="B46:B49"/>
    <mergeCell ref="C46:C49"/>
    <mergeCell ref="D46:D49"/>
    <mergeCell ref="G46:G49"/>
    <mergeCell ref="H46:I49"/>
    <mergeCell ref="J46:J49"/>
    <mergeCell ref="K46:K49"/>
    <mergeCell ref="E46:E49"/>
    <mergeCell ref="G54:G57"/>
    <mergeCell ref="H54:I57"/>
    <mergeCell ref="J54:J57"/>
    <mergeCell ref="K54:K57"/>
    <mergeCell ref="E54:E57"/>
    <mergeCell ref="A50:A53"/>
    <mergeCell ref="B50:B53"/>
    <mergeCell ref="C50:C53"/>
    <mergeCell ref="D50:D53"/>
    <mergeCell ref="G50:G53"/>
    <mergeCell ref="H50:I53"/>
    <mergeCell ref="J50:J53"/>
    <mergeCell ref="K50:K53"/>
    <mergeCell ref="E50:E53"/>
    <mergeCell ref="E62:E65"/>
    <mergeCell ref="E66:E69"/>
    <mergeCell ref="E70:E73"/>
    <mergeCell ref="E74:E77"/>
    <mergeCell ref="E78:E81"/>
    <mergeCell ref="E82:E85"/>
    <mergeCell ref="A54:A57"/>
    <mergeCell ref="B54:B57"/>
    <mergeCell ref="C54:C57"/>
    <mergeCell ref="D54:D57"/>
    <mergeCell ref="A82:A85"/>
    <mergeCell ref="B82:B85"/>
    <mergeCell ref="C82:C85"/>
    <mergeCell ref="D82:D85"/>
    <mergeCell ref="A78:A81"/>
    <mergeCell ref="A86:A89"/>
    <mergeCell ref="B86:B89"/>
    <mergeCell ref="C86:C89"/>
    <mergeCell ref="D86:D89"/>
    <mergeCell ref="E86:E89"/>
    <mergeCell ref="G86:G89"/>
    <mergeCell ref="H86:I89"/>
    <mergeCell ref="J86:J89"/>
    <mergeCell ref="K86:K89"/>
  </mergeCells>
  <pageMargins left="1.1023622047244095" right="0.19685039370078741" top="0.74803149606299213" bottom="0.74803149606299213" header="0.31496062992125984" footer="0.31496062992125984"/>
  <pageSetup paperSize="8" firstPageNumber="34" orientation="portrait" useFirstPageNumber="1" r:id="rId1"/>
  <headerFooter>
    <oddFooter>&amp;R&amp;P</oddFooter>
  </headerFooter>
</worksheet>
</file>

<file path=xl/worksheets/sheet13.xml><?xml version="1.0" encoding="utf-8"?>
<worksheet xmlns="http://schemas.openxmlformats.org/spreadsheetml/2006/main" xmlns:r="http://schemas.openxmlformats.org/officeDocument/2006/relationships">
  <dimension ref="A2:K32"/>
  <sheetViews>
    <sheetView topLeftCell="A27" workbookViewId="0">
      <selection activeCell="H38" sqref="H38"/>
    </sheetView>
  </sheetViews>
  <sheetFormatPr defaultRowHeight="15"/>
  <cols>
    <col min="2" max="2" width="20.85546875" customWidth="1"/>
    <col min="4" max="4" width="9" customWidth="1"/>
    <col min="5" max="5" width="12" customWidth="1"/>
    <col min="6" max="6" width="10.42578125" customWidth="1"/>
    <col min="10" max="10" width="10.42578125" customWidth="1"/>
    <col min="11" max="11" width="22.140625" customWidth="1"/>
  </cols>
  <sheetData>
    <row r="2" spans="1:11" ht="210" customHeight="1">
      <c r="A2" s="462" t="s">
        <v>15</v>
      </c>
      <c r="B2" s="463" t="s">
        <v>181</v>
      </c>
      <c r="C2" s="458" t="s">
        <v>20</v>
      </c>
      <c r="D2" s="462"/>
      <c r="E2" s="232" t="s">
        <v>22</v>
      </c>
      <c r="F2" s="232" t="s">
        <v>22</v>
      </c>
      <c r="G2" s="465" t="s">
        <v>182</v>
      </c>
      <c r="H2" s="462">
        <v>4</v>
      </c>
      <c r="I2" s="462">
        <v>0</v>
      </c>
      <c r="J2" s="462" t="s">
        <v>1007</v>
      </c>
      <c r="K2" s="462" t="s">
        <v>1315</v>
      </c>
    </row>
    <row r="3" spans="1:11" ht="15" hidden="1" customHeight="1">
      <c r="A3" s="462"/>
      <c r="B3" s="463"/>
      <c r="C3" s="458"/>
      <c r="D3" s="462"/>
      <c r="E3" s="232"/>
      <c r="F3" s="233"/>
      <c r="G3" s="465"/>
      <c r="H3" s="462"/>
      <c r="I3" s="462"/>
      <c r="J3" s="462"/>
      <c r="K3" s="462"/>
    </row>
    <row r="4" spans="1:11" ht="15" hidden="1" customHeight="1">
      <c r="A4" s="462"/>
      <c r="B4" s="463"/>
      <c r="C4" s="458"/>
      <c r="D4" s="462"/>
      <c r="E4" s="456"/>
      <c r="F4" s="233" t="s">
        <v>23</v>
      </c>
      <c r="G4" s="465"/>
      <c r="H4" s="462"/>
      <c r="I4" s="462"/>
      <c r="J4" s="462"/>
      <c r="K4" s="462"/>
    </row>
    <row r="5" spans="1:11" ht="33" hidden="1" customHeight="1">
      <c r="A5" s="462"/>
      <c r="B5" s="463"/>
      <c r="C5" s="458"/>
      <c r="D5" s="462"/>
      <c r="E5" s="456"/>
      <c r="F5" s="233"/>
      <c r="G5" s="465"/>
      <c r="H5" s="462"/>
      <c r="I5" s="462"/>
      <c r="J5" s="462"/>
      <c r="K5" s="462"/>
    </row>
    <row r="6" spans="1:11" ht="20.25" hidden="1" customHeight="1">
      <c r="A6" s="462"/>
      <c r="B6" s="463"/>
      <c r="C6" s="458"/>
      <c r="D6" s="462"/>
      <c r="E6" s="232" t="s">
        <v>22</v>
      </c>
      <c r="F6" s="233" t="s">
        <v>22</v>
      </c>
      <c r="G6" s="454" t="s">
        <v>21</v>
      </c>
      <c r="H6" s="454" t="s">
        <v>21</v>
      </c>
      <c r="I6" s="454"/>
      <c r="J6" s="454" t="s">
        <v>21</v>
      </c>
      <c r="K6" s="492"/>
    </row>
    <row r="7" spans="1:11" ht="15" hidden="1" customHeight="1">
      <c r="A7" s="462"/>
      <c r="B7" s="463"/>
      <c r="C7" s="458"/>
      <c r="D7" s="462"/>
      <c r="E7" s="195">
        <v>59166800</v>
      </c>
      <c r="F7" s="233"/>
      <c r="G7" s="454"/>
      <c r="H7" s="454"/>
      <c r="I7" s="454"/>
      <c r="J7" s="454"/>
      <c r="K7" s="492"/>
    </row>
    <row r="8" spans="1:11" ht="15" hidden="1" customHeight="1">
      <c r="A8" s="462"/>
      <c r="B8" s="463"/>
      <c r="C8" s="458"/>
      <c r="D8" s="462"/>
      <c r="E8" s="456"/>
      <c r="F8" s="233" t="s">
        <v>23</v>
      </c>
      <c r="G8" s="454"/>
      <c r="H8" s="454"/>
      <c r="I8" s="454"/>
      <c r="J8" s="454"/>
      <c r="K8" s="492"/>
    </row>
    <row r="9" spans="1:11" ht="15" hidden="1" customHeight="1">
      <c r="A9" s="462"/>
      <c r="B9" s="463"/>
      <c r="C9" s="458"/>
      <c r="D9" s="462"/>
      <c r="E9" s="456"/>
      <c r="F9" s="233"/>
      <c r="G9" s="454"/>
      <c r="H9" s="454"/>
      <c r="I9" s="454"/>
      <c r="J9" s="454"/>
      <c r="K9" s="492"/>
    </row>
    <row r="10" spans="1:11" ht="20.25" hidden="1" customHeight="1">
      <c r="A10" s="462"/>
      <c r="B10" s="463"/>
      <c r="C10" s="458"/>
      <c r="D10" s="462"/>
      <c r="E10" s="232" t="s">
        <v>22</v>
      </c>
      <c r="F10" s="233" t="s">
        <v>22</v>
      </c>
      <c r="G10" s="454" t="s">
        <v>21</v>
      </c>
      <c r="H10" s="454" t="s">
        <v>21</v>
      </c>
      <c r="I10" s="454"/>
      <c r="J10" s="454" t="s">
        <v>21</v>
      </c>
      <c r="K10" s="492"/>
    </row>
    <row r="11" spans="1:11" ht="15" hidden="1" customHeight="1">
      <c r="A11" s="462"/>
      <c r="B11" s="463"/>
      <c r="C11" s="458"/>
      <c r="D11" s="462"/>
      <c r="E11" s="195">
        <v>35070000</v>
      </c>
      <c r="F11" s="233"/>
      <c r="G11" s="454"/>
      <c r="H11" s="454"/>
      <c r="I11" s="454"/>
      <c r="J11" s="454"/>
      <c r="K11" s="492"/>
    </row>
    <row r="12" spans="1:11" ht="15" hidden="1" customHeight="1">
      <c r="A12" s="462"/>
      <c r="B12" s="463"/>
      <c r="C12" s="458"/>
      <c r="D12" s="462"/>
      <c r="E12" s="456"/>
      <c r="F12" s="233" t="s">
        <v>23</v>
      </c>
      <c r="G12" s="454"/>
      <c r="H12" s="454"/>
      <c r="I12" s="454"/>
      <c r="J12" s="454"/>
      <c r="K12" s="492"/>
    </row>
    <row r="13" spans="1:11" ht="15" hidden="1" customHeight="1">
      <c r="A13" s="462"/>
      <c r="B13" s="463"/>
      <c r="C13" s="458"/>
      <c r="D13" s="462"/>
      <c r="E13" s="456"/>
      <c r="F13" s="233"/>
      <c r="G13" s="454"/>
      <c r="H13" s="454"/>
      <c r="I13" s="454"/>
      <c r="J13" s="454"/>
      <c r="K13" s="492"/>
    </row>
    <row r="14" spans="1:11" ht="20.25" hidden="1" customHeight="1">
      <c r="A14" s="462"/>
      <c r="B14" s="463"/>
      <c r="C14" s="458"/>
      <c r="D14" s="462"/>
      <c r="E14" s="232" t="s">
        <v>22</v>
      </c>
      <c r="F14" s="233" t="s">
        <v>22</v>
      </c>
      <c r="G14" s="454" t="s">
        <v>21</v>
      </c>
      <c r="H14" s="454" t="s">
        <v>21</v>
      </c>
      <c r="I14" s="454"/>
      <c r="J14" s="454" t="s">
        <v>21</v>
      </c>
      <c r="K14" s="492"/>
    </row>
    <row r="15" spans="1:11" ht="15" hidden="1" customHeight="1">
      <c r="A15" s="462"/>
      <c r="B15" s="463"/>
      <c r="C15" s="458"/>
      <c r="D15" s="462"/>
      <c r="E15" s="195">
        <v>1100000</v>
      </c>
      <c r="F15" s="233"/>
      <c r="G15" s="454"/>
      <c r="H15" s="454"/>
      <c r="I15" s="454"/>
      <c r="J15" s="454"/>
      <c r="K15" s="492"/>
    </row>
    <row r="16" spans="1:11" ht="15" hidden="1" customHeight="1">
      <c r="A16" s="462"/>
      <c r="B16" s="463"/>
      <c r="C16" s="458"/>
      <c r="D16" s="462"/>
      <c r="E16" s="456"/>
      <c r="F16" s="233" t="s">
        <v>23</v>
      </c>
      <c r="G16" s="454"/>
      <c r="H16" s="454"/>
      <c r="I16" s="454"/>
      <c r="J16" s="454"/>
      <c r="K16" s="492"/>
    </row>
    <row r="17" spans="1:11" ht="15" hidden="1" customHeight="1">
      <c r="A17" s="462"/>
      <c r="B17" s="463"/>
      <c r="C17" s="458"/>
      <c r="D17" s="462"/>
      <c r="E17" s="456"/>
      <c r="F17" s="233"/>
      <c r="G17" s="454"/>
      <c r="H17" s="454"/>
      <c r="I17" s="454"/>
      <c r="J17" s="454"/>
      <c r="K17" s="492"/>
    </row>
    <row r="18" spans="1:11">
      <c r="A18" s="462"/>
      <c r="B18" s="463"/>
      <c r="C18" s="458"/>
      <c r="D18" s="462"/>
      <c r="E18" s="234">
        <f>E22+E30</f>
        <v>12000000</v>
      </c>
      <c r="F18" s="234">
        <f>F22</f>
        <v>83207.64</v>
      </c>
      <c r="G18" s="454"/>
      <c r="H18" s="454"/>
      <c r="I18" s="454"/>
      <c r="J18" s="454"/>
      <c r="K18" s="454"/>
    </row>
    <row r="19" spans="1:11">
      <c r="A19" s="462"/>
      <c r="B19" s="463"/>
      <c r="C19" s="458"/>
      <c r="D19" s="462"/>
      <c r="E19" s="513"/>
      <c r="F19" s="234" t="s">
        <v>23</v>
      </c>
      <c r="G19" s="454"/>
      <c r="H19" s="454"/>
      <c r="I19" s="454"/>
      <c r="J19" s="454"/>
      <c r="K19" s="454"/>
    </row>
    <row r="20" spans="1:11">
      <c r="A20" s="462"/>
      <c r="B20" s="463"/>
      <c r="C20" s="458"/>
      <c r="D20" s="462"/>
      <c r="E20" s="513"/>
      <c r="F20" s="234">
        <f>F24</f>
        <v>61889.97</v>
      </c>
      <c r="G20" s="454"/>
      <c r="H20" s="454"/>
      <c r="I20" s="454"/>
      <c r="J20" s="454"/>
      <c r="K20" s="454"/>
    </row>
    <row r="21" spans="1:11" ht="20.25" customHeight="1">
      <c r="A21" s="451" t="s">
        <v>18</v>
      </c>
      <c r="B21" s="452" t="s">
        <v>183</v>
      </c>
      <c r="C21" s="451" t="s">
        <v>20</v>
      </c>
      <c r="D21" s="480"/>
      <c r="E21" s="234" t="s">
        <v>22</v>
      </c>
      <c r="F21" s="234" t="s">
        <v>22</v>
      </c>
      <c r="G21" s="454" t="s">
        <v>21</v>
      </c>
      <c r="H21" s="454" t="s">
        <v>21</v>
      </c>
      <c r="I21" s="454"/>
      <c r="J21" s="454" t="s">
        <v>21</v>
      </c>
      <c r="K21" s="492" t="s">
        <v>1315</v>
      </c>
    </row>
    <row r="22" spans="1:11">
      <c r="A22" s="451"/>
      <c r="B22" s="452"/>
      <c r="C22" s="451"/>
      <c r="D22" s="480"/>
      <c r="E22" s="207">
        <v>10800000</v>
      </c>
      <c r="F22" s="234">
        <f>F26</f>
        <v>83207.64</v>
      </c>
      <c r="G22" s="454"/>
      <c r="H22" s="454"/>
      <c r="I22" s="454"/>
      <c r="J22" s="454"/>
      <c r="K22" s="492"/>
    </row>
    <row r="23" spans="1:11">
      <c r="A23" s="451"/>
      <c r="B23" s="452"/>
      <c r="C23" s="451"/>
      <c r="D23" s="480"/>
      <c r="E23" s="513"/>
      <c r="F23" s="234" t="s">
        <v>23</v>
      </c>
      <c r="G23" s="454"/>
      <c r="H23" s="454"/>
      <c r="I23" s="454"/>
      <c r="J23" s="454"/>
      <c r="K23" s="492"/>
    </row>
    <row r="24" spans="1:11" ht="27.75" customHeight="1">
      <c r="A24" s="451"/>
      <c r="B24" s="452"/>
      <c r="C24" s="451"/>
      <c r="D24" s="480"/>
      <c r="E24" s="513"/>
      <c r="F24" s="234">
        <f>F28</f>
        <v>61889.97</v>
      </c>
      <c r="G24" s="454"/>
      <c r="H24" s="454"/>
      <c r="I24" s="454"/>
      <c r="J24" s="454"/>
      <c r="K24" s="492"/>
    </row>
    <row r="25" spans="1:11" s="23" customFormat="1" ht="20.25" customHeight="1">
      <c r="A25" s="446"/>
      <c r="B25" s="493" t="s">
        <v>1210</v>
      </c>
      <c r="C25" s="446"/>
      <c r="D25" s="448"/>
      <c r="E25" s="448"/>
      <c r="F25" s="231" t="s">
        <v>22</v>
      </c>
      <c r="G25" s="449" t="s">
        <v>21</v>
      </c>
      <c r="H25" s="449" t="s">
        <v>21</v>
      </c>
      <c r="I25" s="449"/>
      <c r="J25" s="449" t="s">
        <v>21</v>
      </c>
      <c r="K25" s="482" t="s">
        <v>1316</v>
      </c>
    </row>
    <row r="26" spans="1:11" s="23" customFormat="1">
      <c r="A26" s="446"/>
      <c r="B26" s="493"/>
      <c r="C26" s="446"/>
      <c r="D26" s="448"/>
      <c r="E26" s="488"/>
      <c r="F26" s="231">
        <v>83207.64</v>
      </c>
      <c r="G26" s="449"/>
      <c r="H26" s="449"/>
      <c r="I26" s="449"/>
      <c r="J26" s="449"/>
      <c r="K26" s="482"/>
    </row>
    <row r="27" spans="1:11" s="23" customFormat="1">
      <c r="A27" s="446"/>
      <c r="B27" s="493"/>
      <c r="C27" s="446"/>
      <c r="D27" s="448"/>
      <c r="E27" s="488"/>
      <c r="F27" s="231" t="s">
        <v>23</v>
      </c>
      <c r="G27" s="449"/>
      <c r="H27" s="449"/>
      <c r="I27" s="449"/>
      <c r="J27" s="449"/>
      <c r="K27" s="482"/>
    </row>
    <row r="28" spans="1:11" s="23" customFormat="1" ht="13.5" customHeight="1">
      <c r="A28" s="446"/>
      <c r="B28" s="493"/>
      <c r="C28" s="446"/>
      <c r="D28" s="448"/>
      <c r="E28" s="488"/>
      <c r="F28" s="231">
        <v>61889.97</v>
      </c>
      <c r="G28" s="449"/>
      <c r="H28" s="449"/>
      <c r="I28" s="449"/>
      <c r="J28" s="449"/>
      <c r="K28" s="482"/>
    </row>
    <row r="29" spans="1:11" ht="20.25" customHeight="1">
      <c r="A29" s="451" t="s">
        <v>18</v>
      </c>
      <c r="B29" s="452" t="s">
        <v>184</v>
      </c>
      <c r="C29" s="451" t="s">
        <v>20</v>
      </c>
      <c r="D29" s="480"/>
      <c r="E29" s="234" t="s">
        <v>22</v>
      </c>
      <c r="F29" s="234" t="s">
        <v>22</v>
      </c>
      <c r="G29" s="454" t="s">
        <v>21</v>
      </c>
      <c r="H29" s="454" t="s">
        <v>21</v>
      </c>
      <c r="I29" s="454"/>
      <c r="J29" s="454" t="s">
        <v>21</v>
      </c>
      <c r="K29" s="492"/>
    </row>
    <row r="30" spans="1:11">
      <c r="A30" s="451"/>
      <c r="B30" s="452"/>
      <c r="C30" s="451"/>
      <c r="D30" s="480"/>
      <c r="E30" s="207">
        <v>1200000</v>
      </c>
      <c r="F30" s="234">
        <v>0</v>
      </c>
      <c r="G30" s="454"/>
      <c r="H30" s="454"/>
      <c r="I30" s="454"/>
      <c r="J30" s="454"/>
      <c r="K30" s="492"/>
    </row>
    <row r="31" spans="1:11">
      <c r="A31" s="451"/>
      <c r="B31" s="452"/>
      <c r="C31" s="451"/>
      <c r="D31" s="480"/>
      <c r="E31" s="513"/>
      <c r="F31" s="234" t="s">
        <v>23</v>
      </c>
      <c r="G31" s="454"/>
      <c r="H31" s="454"/>
      <c r="I31" s="454"/>
      <c r="J31" s="454"/>
      <c r="K31" s="492"/>
    </row>
    <row r="32" spans="1:11" ht="45" customHeight="1">
      <c r="A32" s="451"/>
      <c r="B32" s="452"/>
      <c r="C32" s="451"/>
      <c r="D32" s="480"/>
      <c r="E32" s="513"/>
      <c r="F32" s="234">
        <v>0</v>
      </c>
      <c r="G32" s="454"/>
      <c r="H32" s="454"/>
      <c r="I32" s="454"/>
      <c r="J32" s="454"/>
      <c r="K32" s="492"/>
    </row>
  </sheetData>
  <mergeCells count="54">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A21:A24"/>
    <mergeCell ref="B21:B24"/>
    <mergeCell ref="C21:C24"/>
    <mergeCell ref="D21:D24"/>
    <mergeCell ref="G21:G24"/>
    <mergeCell ref="A29:A32"/>
    <mergeCell ref="B29:B32"/>
    <mergeCell ref="C29:C32"/>
    <mergeCell ref="D29:D32"/>
    <mergeCell ref="G29:G32"/>
    <mergeCell ref="K29:K32"/>
    <mergeCell ref="E31:E32"/>
    <mergeCell ref="J21:J24"/>
    <mergeCell ref="K21:K24"/>
    <mergeCell ref="E23:E24"/>
    <mergeCell ref="H29:I32"/>
    <mergeCell ref="J29:J32"/>
    <mergeCell ref="H21:I24"/>
    <mergeCell ref="H25:I28"/>
    <mergeCell ref="J25:J28"/>
    <mergeCell ref="K25:K28"/>
    <mergeCell ref="A25:A28"/>
    <mergeCell ref="B25:B28"/>
    <mergeCell ref="C25:C28"/>
    <mergeCell ref="D25:D28"/>
    <mergeCell ref="G25:G28"/>
    <mergeCell ref="E25:E28"/>
  </mergeCells>
  <pageMargins left="1.1023622047244095" right="0.19685039370078741" top="0.74803149606299213" bottom="0.74803149606299213" header="0.31496062992125984" footer="0.31496062992125984"/>
  <pageSetup paperSize="8" firstPageNumber="36" orientation="portrait" useFirstPageNumber="1" r:id="rId1"/>
  <headerFooter>
    <oddFooter>&amp;R&amp;P</oddFooter>
  </headerFooter>
</worksheet>
</file>

<file path=xl/worksheets/sheet14.xml><?xml version="1.0" encoding="utf-8"?>
<worksheet xmlns="http://schemas.openxmlformats.org/spreadsheetml/2006/main" xmlns:r="http://schemas.openxmlformats.org/officeDocument/2006/relationships">
  <dimension ref="A1:K265"/>
  <sheetViews>
    <sheetView topLeftCell="A31" workbookViewId="0">
      <selection activeCell="F55" sqref="F55"/>
    </sheetView>
  </sheetViews>
  <sheetFormatPr defaultRowHeight="15"/>
  <cols>
    <col min="2" max="2" width="20.85546875" customWidth="1"/>
    <col min="3" max="3" width="8.42578125" customWidth="1"/>
    <col min="4" max="4" width="8.85546875" customWidth="1"/>
    <col min="5" max="5" width="11.85546875" customWidth="1"/>
    <col min="6" max="6" width="11.7109375" customWidth="1"/>
    <col min="8" max="8" width="8.7109375" customWidth="1"/>
    <col min="10" max="10" width="11.7109375" customWidth="1"/>
    <col min="11" max="11" width="20" customWidth="1"/>
  </cols>
  <sheetData>
    <row r="1" spans="1:11" ht="15.75">
      <c r="A1" s="546" t="s">
        <v>185</v>
      </c>
      <c r="B1" s="547"/>
      <c r="C1" s="547"/>
      <c r="D1" s="547"/>
      <c r="E1" s="547"/>
      <c r="F1" s="547"/>
      <c r="G1" s="547"/>
      <c r="H1" s="547"/>
      <c r="I1" s="547"/>
      <c r="J1" s="547"/>
      <c r="K1" s="547"/>
    </row>
    <row r="2" spans="1:11" ht="216.75" customHeight="1">
      <c r="A2" s="552" t="s">
        <v>11</v>
      </c>
      <c r="B2" s="557" t="s">
        <v>186</v>
      </c>
      <c r="C2" s="552"/>
      <c r="D2" s="552"/>
      <c r="E2" s="93" t="s">
        <v>22</v>
      </c>
      <c r="F2" s="93" t="s">
        <v>22</v>
      </c>
      <c r="G2" s="552" t="s">
        <v>187</v>
      </c>
      <c r="H2" s="552" t="s">
        <v>188</v>
      </c>
      <c r="I2" s="552" t="s">
        <v>1740</v>
      </c>
      <c r="J2" s="552" t="s">
        <v>1038</v>
      </c>
      <c r="K2" s="555" t="s">
        <v>1448</v>
      </c>
    </row>
    <row r="3" spans="1:11">
      <c r="A3" s="552"/>
      <c r="B3" s="557"/>
      <c r="C3" s="552"/>
      <c r="D3" s="552"/>
      <c r="E3" s="93">
        <f>E22+'2.1.2.'!E18+'2.1.3.'!E18+'2.1.4.'!E18+'2.1.5.'!E18+'2.1.6.'!E18+'2.1.7.'!E18</f>
        <v>340501580</v>
      </c>
      <c r="F3" s="93">
        <v>57142131.770000003</v>
      </c>
      <c r="G3" s="552"/>
      <c r="H3" s="552"/>
      <c r="I3" s="552"/>
      <c r="J3" s="552"/>
      <c r="K3" s="556"/>
    </row>
    <row r="4" spans="1:11">
      <c r="A4" s="552"/>
      <c r="B4" s="557"/>
      <c r="C4" s="552"/>
      <c r="D4" s="552"/>
      <c r="E4" s="93"/>
      <c r="F4" s="93" t="s">
        <v>23</v>
      </c>
      <c r="G4" s="552"/>
      <c r="H4" s="552"/>
      <c r="I4" s="552"/>
      <c r="J4" s="552"/>
      <c r="K4" s="556"/>
    </row>
    <row r="5" spans="1:11" ht="69" customHeight="1">
      <c r="A5" s="552"/>
      <c r="B5" s="557"/>
      <c r="C5" s="552"/>
      <c r="D5" s="552"/>
      <c r="E5" s="93"/>
      <c r="F5" s="93">
        <v>41324216.909999996</v>
      </c>
      <c r="G5" s="552"/>
      <c r="H5" s="552"/>
      <c r="I5" s="552"/>
      <c r="J5" s="552"/>
      <c r="K5" s="556"/>
    </row>
    <row r="6" spans="1:11" ht="182.25" customHeight="1">
      <c r="A6" s="550" t="s">
        <v>15</v>
      </c>
      <c r="B6" s="551" t="s">
        <v>189</v>
      </c>
      <c r="C6" s="552" t="s">
        <v>20</v>
      </c>
      <c r="D6" s="550"/>
      <c r="E6" s="93" t="s">
        <v>22</v>
      </c>
      <c r="F6" s="93" t="s">
        <v>22</v>
      </c>
      <c r="G6" s="556" t="s">
        <v>190</v>
      </c>
      <c r="H6" s="550" t="s">
        <v>163</v>
      </c>
      <c r="I6" s="550" t="s">
        <v>1319</v>
      </c>
      <c r="J6" s="550" t="s">
        <v>1006</v>
      </c>
      <c r="K6" s="556" t="s">
        <v>1409</v>
      </c>
    </row>
    <row r="7" spans="1:11" ht="15" hidden="1" customHeight="1">
      <c r="A7" s="550"/>
      <c r="B7" s="551"/>
      <c r="C7" s="552"/>
      <c r="D7" s="550"/>
      <c r="E7" s="93"/>
      <c r="F7" s="236"/>
      <c r="G7" s="556"/>
      <c r="H7" s="550"/>
      <c r="I7" s="550"/>
      <c r="J7" s="550"/>
      <c r="K7" s="556"/>
    </row>
    <row r="8" spans="1:11" ht="15" hidden="1" customHeight="1">
      <c r="A8" s="550"/>
      <c r="B8" s="551"/>
      <c r="C8" s="552"/>
      <c r="D8" s="550"/>
      <c r="E8" s="548"/>
      <c r="F8" s="236" t="s">
        <v>23</v>
      </c>
      <c r="G8" s="556"/>
      <c r="H8" s="550"/>
      <c r="I8" s="550"/>
      <c r="J8" s="550"/>
      <c r="K8" s="556"/>
    </row>
    <row r="9" spans="1:11" ht="33" hidden="1" customHeight="1">
      <c r="A9" s="550"/>
      <c r="B9" s="551"/>
      <c r="C9" s="552"/>
      <c r="D9" s="550"/>
      <c r="E9" s="548"/>
      <c r="F9" s="236"/>
      <c r="G9" s="556"/>
      <c r="H9" s="550"/>
      <c r="I9" s="550"/>
      <c r="J9" s="550"/>
      <c r="K9" s="556"/>
    </row>
    <row r="10" spans="1:11" ht="20.25" hidden="1" customHeight="1">
      <c r="A10" s="550"/>
      <c r="B10" s="551"/>
      <c r="C10" s="552"/>
      <c r="D10" s="550"/>
      <c r="E10" s="93" t="s">
        <v>22</v>
      </c>
      <c r="F10" s="236" t="s">
        <v>22</v>
      </c>
      <c r="G10" s="541" t="s">
        <v>21</v>
      </c>
      <c r="H10" s="541" t="s">
        <v>21</v>
      </c>
      <c r="I10" s="541"/>
      <c r="J10" s="541" t="s">
        <v>21</v>
      </c>
      <c r="K10" s="549"/>
    </row>
    <row r="11" spans="1:11" ht="15" hidden="1" customHeight="1">
      <c r="A11" s="550"/>
      <c r="B11" s="551"/>
      <c r="C11" s="552"/>
      <c r="D11" s="550"/>
      <c r="E11" s="237">
        <v>59166800</v>
      </c>
      <c r="F11" s="236"/>
      <c r="G11" s="541"/>
      <c r="H11" s="541"/>
      <c r="I11" s="541"/>
      <c r="J11" s="541"/>
      <c r="K11" s="549"/>
    </row>
    <row r="12" spans="1:11" ht="15" hidden="1" customHeight="1">
      <c r="A12" s="550"/>
      <c r="B12" s="551"/>
      <c r="C12" s="552"/>
      <c r="D12" s="550"/>
      <c r="E12" s="548"/>
      <c r="F12" s="236" t="s">
        <v>23</v>
      </c>
      <c r="G12" s="541"/>
      <c r="H12" s="541"/>
      <c r="I12" s="541"/>
      <c r="J12" s="541"/>
      <c r="K12" s="549"/>
    </row>
    <row r="13" spans="1:11" ht="15" hidden="1" customHeight="1">
      <c r="A13" s="550"/>
      <c r="B13" s="551"/>
      <c r="C13" s="552"/>
      <c r="D13" s="550"/>
      <c r="E13" s="548"/>
      <c r="F13" s="236"/>
      <c r="G13" s="541"/>
      <c r="H13" s="541"/>
      <c r="I13" s="541"/>
      <c r="J13" s="541"/>
      <c r="K13" s="549"/>
    </row>
    <row r="14" spans="1:11" ht="20.25" hidden="1" customHeight="1">
      <c r="A14" s="550"/>
      <c r="B14" s="551"/>
      <c r="C14" s="552"/>
      <c r="D14" s="550"/>
      <c r="E14" s="93" t="s">
        <v>22</v>
      </c>
      <c r="F14" s="236" t="s">
        <v>22</v>
      </c>
      <c r="G14" s="541" t="s">
        <v>21</v>
      </c>
      <c r="H14" s="541" t="s">
        <v>21</v>
      </c>
      <c r="I14" s="541"/>
      <c r="J14" s="541" t="s">
        <v>21</v>
      </c>
      <c r="K14" s="549"/>
    </row>
    <row r="15" spans="1:11" ht="15" hidden="1" customHeight="1">
      <c r="A15" s="550"/>
      <c r="B15" s="551"/>
      <c r="C15" s="552"/>
      <c r="D15" s="550"/>
      <c r="E15" s="237">
        <v>35070000</v>
      </c>
      <c r="F15" s="236"/>
      <c r="G15" s="541"/>
      <c r="H15" s="541"/>
      <c r="I15" s="541"/>
      <c r="J15" s="541"/>
      <c r="K15" s="549"/>
    </row>
    <row r="16" spans="1:11" ht="15" hidden="1" customHeight="1">
      <c r="A16" s="550"/>
      <c r="B16" s="551"/>
      <c r="C16" s="552"/>
      <c r="D16" s="550"/>
      <c r="E16" s="548"/>
      <c r="F16" s="236" t="s">
        <v>23</v>
      </c>
      <c r="G16" s="541"/>
      <c r="H16" s="541"/>
      <c r="I16" s="541"/>
      <c r="J16" s="541"/>
      <c r="K16" s="549"/>
    </row>
    <row r="17" spans="1:11" ht="15" hidden="1" customHeight="1">
      <c r="A17" s="550"/>
      <c r="B17" s="551"/>
      <c r="C17" s="552"/>
      <c r="D17" s="550"/>
      <c r="E17" s="548"/>
      <c r="F17" s="236"/>
      <c r="G17" s="541"/>
      <c r="H17" s="541"/>
      <c r="I17" s="541"/>
      <c r="J17" s="541"/>
      <c r="K17" s="549"/>
    </row>
    <row r="18" spans="1:11" ht="20.25" hidden="1" customHeight="1">
      <c r="A18" s="550"/>
      <c r="B18" s="551"/>
      <c r="C18" s="552"/>
      <c r="D18" s="550"/>
      <c r="E18" s="93" t="s">
        <v>22</v>
      </c>
      <c r="F18" s="236" t="s">
        <v>22</v>
      </c>
      <c r="G18" s="541" t="s">
        <v>21</v>
      </c>
      <c r="H18" s="541" t="s">
        <v>21</v>
      </c>
      <c r="I18" s="541"/>
      <c r="J18" s="541" t="s">
        <v>21</v>
      </c>
      <c r="K18" s="549"/>
    </row>
    <row r="19" spans="1:11" ht="15" hidden="1" customHeight="1">
      <c r="A19" s="550"/>
      <c r="B19" s="551"/>
      <c r="C19" s="552"/>
      <c r="D19" s="550"/>
      <c r="E19" s="237">
        <v>1100000</v>
      </c>
      <c r="F19" s="236"/>
      <c r="G19" s="541"/>
      <c r="H19" s="541"/>
      <c r="I19" s="541"/>
      <c r="J19" s="541"/>
      <c r="K19" s="549"/>
    </row>
    <row r="20" spans="1:11" ht="15" hidden="1" customHeight="1">
      <c r="A20" s="550"/>
      <c r="B20" s="551"/>
      <c r="C20" s="552"/>
      <c r="D20" s="550"/>
      <c r="E20" s="548"/>
      <c r="F20" s="236" t="s">
        <v>23</v>
      </c>
      <c r="G20" s="541"/>
      <c r="H20" s="541"/>
      <c r="I20" s="541"/>
      <c r="J20" s="541"/>
      <c r="K20" s="549"/>
    </row>
    <row r="21" spans="1:11" ht="15" hidden="1" customHeight="1">
      <c r="A21" s="550"/>
      <c r="B21" s="551"/>
      <c r="C21" s="552"/>
      <c r="D21" s="550"/>
      <c r="E21" s="548"/>
      <c r="F21" s="236"/>
      <c r="G21" s="541"/>
      <c r="H21" s="541"/>
      <c r="I21" s="541"/>
      <c r="J21" s="541"/>
      <c r="K21" s="549"/>
    </row>
    <row r="22" spans="1:11">
      <c r="A22" s="550"/>
      <c r="B22" s="551"/>
      <c r="C22" s="552"/>
      <c r="D22" s="550"/>
      <c r="E22" s="93">
        <f>E26+E30+E35+E43+E47+E51+E55+E247+E263</f>
        <v>126730000</v>
      </c>
      <c r="F22" s="93">
        <f>F35+F55+F247</f>
        <v>57142131.769999996</v>
      </c>
      <c r="G22" s="541"/>
      <c r="H22" s="541"/>
      <c r="I22" s="541"/>
      <c r="J22" s="541"/>
      <c r="K22" s="541"/>
    </row>
    <row r="23" spans="1:11">
      <c r="A23" s="550"/>
      <c r="B23" s="551"/>
      <c r="C23" s="552"/>
      <c r="D23" s="550"/>
      <c r="E23" s="548"/>
      <c r="F23" s="236" t="s">
        <v>23</v>
      </c>
      <c r="G23" s="541"/>
      <c r="H23" s="541"/>
      <c r="I23" s="541"/>
      <c r="J23" s="541"/>
      <c r="K23" s="541"/>
    </row>
    <row r="24" spans="1:11">
      <c r="A24" s="550"/>
      <c r="B24" s="551"/>
      <c r="C24" s="552"/>
      <c r="D24" s="550"/>
      <c r="E24" s="548"/>
      <c r="F24" s="93">
        <f>F37+F57+F249</f>
        <v>41324216.909999996</v>
      </c>
      <c r="G24" s="541"/>
      <c r="H24" s="541"/>
      <c r="I24" s="541"/>
      <c r="J24" s="541"/>
      <c r="K24" s="541"/>
    </row>
    <row r="25" spans="1:11" ht="20.25" customHeight="1">
      <c r="A25" s="543" t="s">
        <v>18</v>
      </c>
      <c r="B25" s="544" t="s">
        <v>191</v>
      </c>
      <c r="C25" s="543" t="s">
        <v>20</v>
      </c>
      <c r="D25" s="545"/>
      <c r="E25" s="93" t="s">
        <v>22</v>
      </c>
      <c r="F25" s="93" t="s">
        <v>22</v>
      </c>
      <c r="G25" s="541" t="s">
        <v>21</v>
      </c>
      <c r="H25" s="541" t="s">
        <v>21</v>
      </c>
      <c r="I25" s="541"/>
      <c r="J25" s="541" t="s">
        <v>21</v>
      </c>
      <c r="K25" s="549"/>
    </row>
    <row r="26" spans="1:11">
      <c r="A26" s="543"/>
      <c r="B26" s="544"/>
      <c r="C26" s="543"/>
      <c r="D26" s="545"/>
      <c r="E26" s="238">
        <v>1050000</v>
      </c>
      <c r="F26" s="93">
        <v>0</v>
      </c>
      <c r="G26" s="541"/>
      <c r="H26" s="541"/>
      <c r="I26" s="541"/>
      <c r="J26" s="541"/>
      <c r="K26" s="549"/>
    </row>
    <row r="27" spans="1:11">
      <c r="A27" s="543"/>
      <c r="B27" s="544"/>
      <c r="C27" s="543"/>
      <c r="D27" s="545"/>
      <c r="E27" s="548"/>
      <c r="F27" s="93" t="s">
        <v>23</v>
      </c>
      <c r="G27" s="541"/>
      <c r="H27" s="541"/>
      <c r="I27" s="541"/>
      <c r="J27" s="541"/>
      <c r="K27" s="549"/>
    </row>
    <row r="28" spans="1:11" ht="27.75" customHeight="1">
      <c r="A28" s="543"/>
      <c r="B28" s="544"/>
      <c r="C28" s="543"/>
      <c r="D28" s="545"/>
      <c r="E28" s="548"/>
      <c r="F28" s="93">
        <v>0</v>
      </c>
      <c r="G28" s="541"/>
      <c r="H28" s="541"/>
      <c r="I28" s="541"/>
      <c r="J28" s="541"/>
      <c r="K28" s="549"/>
    </row>
    <row r="29" spans="1:11" ht="20.25" customHeight="1">
      <c r="A29" s="543" t="s">
        <v>18</v>
      </c>
      <c r="B29" s="544" t="s">
        <v>192</v>
      </c>
      <c r="C29" s="543" t="s">
        <v>20</v>
      </c>
      <c r="D29" s="545"/>
      <c r="E29" s="93" t="s">
        <v>22</v>
      </c>
      <c r="F29" s="93" t="s">
        <v>22</v>
      </c>
      <c r="G29" s="541" t="s">
        <v>21</v>
      </c>
      <c r="H29" s="541" t="s">
        <v>21</v>
      </c>
      <c r="I29" s="541"/>
      <c r="J29" s="541" t="s">
        <v>21</v>
      </c>
      <c r="K29" s="549"/>
    </row>
    <row r="30" spans="1:11">
      <c r="A30" s="543"/>
      <c r="B30" s="544"/>
      <c r="C30" s="543"/>
      <c r="D30" s="545"/>
      <c r="E30" s="238">
        <v>2000000</v>
      </c>
      <c r="F30" s="93">
        <v>0</v>
      </c>
      <c r="G30" s="541"/>
      <c r="H30" s="541"/>
      <c r="I30" s="541"/>
      <c r="J30" s="541"/>
      <c r="K30" s="549"/>
    </row>
    <row r="31" spans="1:11">
      <c r="A31" s="543"/>
      <c r="B31" s="544"/>
      <c r="C31" s="543"/>
      <c r="D31" s="545"/>
      <c r="E31" s="553"/>
      <c r="F31" s="93" t="s">
        <v>23</v>
      </c>
      <c r="G31" s="541"/>
      <c r="H31" s="541"/>
      <c r="I31" s="541"/>
      <c r="J31" s="541"/>
      <c r="K31" s="549"/>
    </row>
    <row r="32" spans="1:11" ht="19.5" customHeight="1">
      <c r="A32" s="543"/>
      <c r="B32" s="544"/>
      <c r="C32" s="543"/>
      <c r="D32" s="545"/>
      <c r="E32" s="554"/>
      <c r="F32" s="239">
        <v>0</v>
      </c>
      <c r="G32" s="541"/>
      <c r="H32" s="541"/>
      <c r="I32" s="541"/>
      <c r="J32" s="541"/>
      <c r="K32" s="549"/>
    </row>
    <row r="33" spans="1:11" ht="15" hidden="1" customHeight="1">
      <c r="A33" s="543"/>
      <c r="B33" s="544"/>
      <c r="C33" s="543"/>
      <c r="D33" s="545"/>
      <c r="E33" s="554"/>
      <c r="F33" s="93"/>
      <c r="G33" s="541"/>
      <c r="H33" s="541"/>
      <c r="I33" s="541"/>
      <c r="J33" s="541"/>
      <c r="K33" s="549"/>
    </row>
    <row r="34" spans="1:11" ht="20.25" customHeight="1">
      <c r="A34" s="543" t="s">
        <v>18</v>
      </c>
      <c r="B34" s="544" t="s">
        <v>193</v>
      </c>
      <c r="C34" s="543" t="s">
        <v>20</v>
      </c>
      <c r="D34" s="545"/>
      <c r="E34" s="236" t="s">
        <v>22</v>
      </c>
      <c r="F34" s="236" t="s">
        <v>22</v>
      </c>
      <c r="G34" s="541" t="s">
        <v>21</v>
      </c>
      <c r="H34" s="541" t="s">
        <v>21</v>
      </c>
      <c r="I34" s="541"/>
      <c r="J34" s="541" t="s">
        <v>21</v>
      </c>
      <c r="K34" s="542" t="s">
        <v>1410</v>
      </c>
    </row>
    <row r="35" spans="1:11">
      <c r="A35" s="543"/>
      <c r="B35" s="544"/>
      <c r="C35" s="543"/>
      <c r="D35" s="545"/>
      <c r="E35" s="237">
        <v>1600000</v>
      </c>
      <c r="F35" s="93">
        <v>283112</v>
      </c>
      <c r="G35" s="541"/>
      <c r="H35" s="541"/>
      <c r="I35" s="541"/>
      <c r="J35" s="541"/>
      <c r="K35" s="542"/>
    </row>
    <row r="36" spans="1:11">
      <c r="A36" s="543"/>
      <c r="B36" s="544"/>
      <c r="C36" s="543"/>
      <c r="D36" s="545"/>
      <c r="E36" s="548"/>
      <c r="F36" s="236" t="s">
        <v>23</v>
      </c>
      <c r="G36" s="541"/>
      <c r="H36" s="541"/>
      <c r="I36" s="541"/>
      <c r="J36" s="541"/>
      <c r="K36" s="542"/>
    </row>
    <row r="37" spans="1:11">
      <c r="A37" s="543"/>
      <c r="B37" s="544"/>
      <c r="C37" s="543"/>
      <c r="D37" s="545"/>
      <c r="E37" s="548"/>
      <c r="F37" s="93">
        <v>240646</v>
      </c>
      <c r="G37" s="541"/>
      <c r="H37" s="541"/>
      <c r="I37" s="541"/>
      <c r="J37" s="541"/>
      <c r="K37" s="542"/>
    </row>
    <row r="38" spans="1:11" ht="20.25" customHeight="1">
      <c r="A38" s="446"/>
      <c r="B38" s="447" t="s">
        <v>953</v>
      </c>
      <c r="C38" s="446"/>
      <c r="D38" s="448"/>
      <c r="E38" s="448"/>
      <c r="F38" s="235" t="s">
        <v>22</v>
      </c>
      <c r="G38" s="449" t="s">
        <v>21</v>
      </c>
      <c r="H38" s="449" t="s">
        <v>21</v>
      </c>
      <c r="I38" s="449"/>
      <c r="J38" s="449" t="s">
        <v>21</v>
      </c>
      <c r="K38" s="450" t="s">
        <v>1411</v>
      </c>
    </row>
    <row r="39" spans="1:11">
      <c r="A39" s="446"/>
      <c r="B39" s="447"/>
      <c r="C39" s="446"/>
      <c r="D39" s="448"/>
      <c r="E39" s="488"/>
      <c r="F39" s="235">
        <v>283112</v>
      </c>
      <c r="G39" s="449"/>
      <c r="H39" s="449"/>
      <c r="I39" s="449"/>
      <c r="J39" s="449"/>
      <c r="K39" s="450"/>
    </row>
    <row r="40" spans="1:11">
      <c r="A40" s="446"/>
      <c r="B40" s="447"/>
      <c r="C40" s="446"/>
      <c r="D40" s="448"/>
      <c r="E40" s="488"/>
      <c r="F40" s="235" t="s">
        <v>23</v>
      </c>
      <c r="G40" s="449"/>
      <c r="H40" s="449"/>
      <c r="I40" s="449"/>
      <c r="J40" s="449"/>
      <c r="K40" s="450"/>
    </row>
    <row r="41" spans="1:11" ht="68.25" customHeight="1">
      <c r="A41" s="446"/>
      <c r="B41" s="447"/>
      <c r="C41" s="446"/>
      <c r="D41" s="448"/>
      <c r="E41" s="488"/>
      <c r="F41" s="235">
        <v>240646</v>
      </c>
      <c r="G41" s="449"/>
      <c r="H41" s="449"/>
      <c r="I41" s="449"/>
      <c r="J41" s="449"/>
      <c r="K41" s="450"/>
    </row>
    <row r="42" spans="1:11" ht="20.25" customHeight="1">
      <c r="A42" s="543" t="s">
        <v>18</v>
      </c>
      <c r="B42" s="544" t="s">
        <v>194</v>
      </c>
      <c r="C42" s="543" t="s">
        <v>20</v>
      </c>
      <c r="D42" s="545"/>
      <c r="E42" s="85" t="s">
        <v>22</v>
      </c>
      <c r="F42" s="85" t="s">
        <v>22</v>
      </c>
      <c r="G42" s="541" t="s">
        <v>21</v>
      </c>
      <c r="H42" s="541" t="s">
        <v>21</v>
      </c>
      <c r="I42" s="541"/>
      <c r="J42" s="541" t="s">
        <v>21</v>
      </c>
      <c r="K42" s="539"/>
    </row>
    <row r="43" spans="1:11">
      <c r="A43" s="543"/>
      <c r="B43" s="544"/>
      <c r="C43" s="543"/>
      <c r="D43" s="545"/>
      <c r="E43" s="240">
        <v>33735000</v>
      </c>
      <c r="F43" s="85">
        <v>0</v>
      </c>
      <c r="G43" s="541"/>
      <c r="H43" s="541"/>
      <c r="I43" s="541"/>
      <c r="J43" s="541"/>
      <c r="K43" s="539"/>
    </row>
    <row r="44" spans="1:11">
      <c r="A44" s="543"/>
      <c r="B44" s="544"/>
      <c r="C44" s="543"/>
      <c r="D44" s="545"/>
      <c r="E44" s="540"/>
      <c r="F44" s="85" t="s">
        <v>23</v>
      </c>
      <c r="G44" s="541"/>
      <c r="H44" s="541"/>
      <c r="I44" s="541"/>
      <c r="J44" s="541"/>
      <c r="K44" s="539"/>
    </row>
    <row r="45" spans="1:11">
      <c r="A45" s="543"/>
      <c r="B45" s="544"/>
      <c r="C45" s="543"/>
      <c r="D45" s="545"/>
      <c r="E45" s="540"/>
      <c r="F45" s="85">
        <v>0</v>
      </c>
      <c r="G45" s="541"/>
      <c r="H45" s="541"/>
      <c r="I45" s="541"/>
      <c r="J45" s="541"/>
      <c r="K45" s="539"/>
    </row>
    <row r="46" spans="1:11" ht="20.25" customHeight="1">
      <c r="A46" s="543" t="s">
        <v>18</v>
      </c>
      <c r="B46" s="544" t="s">
        <v>195</v>
      </c>
      <c r="C46" s="543" t="s">
        <v>20</v>
      </c>
      <c r="D46" s="545"/>
      <c r="E46" s="85" t="s">
        <v>22</v>
      </c>
      <c r="F46" s="85" t="s">
        <v>22</v>
      </c>
      <c r="G46" s="541" t="s">
        <v>21</v>
      </c>
      <c r="H46" s="541" t="s">
        <v>21</v>
      </c>
      <c r="I46" s="541"/>
      <c r="J46" s="541" t="s">
        <v>21</v>
      </c>
      <c r="K46" s="539"/>
    </row>
    <row r="47" spans="1:11">
      <c r="A47" s="543"/>
      <c r="B47" s="544"/>
      <c r="C47" s="543"/>
      <c r="D47" s="545"/>
      <c r="E47" s="240">
        <v>10045000</v>
      </c>
      <c r="F47" s="85">
        <v>0</v>
      </c>
      <c r="G47" s="541"/>
      <c r="H47" s="541"/>
      <c r="I47" s="541"/>
      <c r="J47" s="541"/>
      <c r="K47" s="539"/>
    </row>
    <row r="48" spans="1:11">
      <c r="A48" s="543"/>
      <c r="B48" s="544"/>
      <c r="C48" s="543"/>
      <c r="D48" s="545"/>
      <c r="E48" s="540"/>
      <c r="F48" s="85" t="s">
        <v>23</v>
      </c>
      <c r="G48" s="541"/>
      <c r="H48" s="541"/>
      <c r="I48" s="541"/>
      <c r="J48" s="541"/>
      <c r="K48" s="539"/>
    </row>
    <row r="49" spans="1:11">
      <c r="A49" s="543"/>
      <c r="B49" s="544"/>
      <c r="C49" s="543"/>
      <c r="D49" s="545"/>
      <c r="E49" s="540"/>
      <c r="F49" s="85">
        <v>0</v>
      </c>
      <c r="G49" s="541"/>
      <c r="H49" s="541"/>
      <c r="I49" s="541"/>
      <c r="J49" s="541"/>
      <c r="K49" s="539"/>
    </row>
    <row r="50" spans="1:11" ht="20.25" customHeight="1">
      <c r="A50" s="543" t="s">
        <v>18</v>
      </c>
      <c r="B50" s="544" t="s">
        <v>196</v>
      </c>
      <c r="C50" s="543" t="s">
        <v>20</v>
      </c>
      <c r="D50" s="545"/>
      <c r="E50" s="85" t="s">
        <v>22</v>
      </c>
      <c r="F50" s="85" t="s">
        <v>22</v>
      </c>
      <c r="G50" s="541" t="s">
        <v>21</v>
      </c>
      <c r="H50" s="541" t="s">
        <v>21</v>
      </c>
      <c r="I50" s="541"/>
      <c r="J50" s="541" t="s">
        <v>21</v>
      </c>
      <c r="K50" s="539"/>
    </row>
    <row r="51" spans="1:11">
      <c r="A51" s="543"/>
      <c r="B51" s="544"/>
      <c r="C51" s="543"/>
      <c r="D51" s="545"/>
      <c r="E51" s="240">
        <v>50000000</v>
      </c>
      <c r="F51" s="85">
        <v>0</v>
      </c>
      <c r="G51" s="541"/>
      <c r="H51" s="541"/>
      <c r="I51" s="541"/>
      <c r="J51" s="541"/>
      <c r="K51" s="539"/>
    </row>
    <row r="52" spans="1:11">
      <c r="A52" s="543"/>
      <c r="B52" s="544"/>
      <c r="C52" s="543"/>
      <c r="D52" s="545"/>
      <c r="E52" s="540"/>
      <c r="F52" s="85" t="s">
        <v>23</v>
      </c>
      <c r="G52" s="541"/>
      <c r="H52" s="541"/>
      <c r="I52" s="541"/>
      <c r="J52" s="541"/>
      <c r="K52" s="539"/>
    </row>
    <row r="53" spans="1:11" ht="29.25" customHeight="1">
      <c r="A53" s="543"/>
      <c r="B53" s="544"/>
      <c r="C53" s="543"/>
      <c r="D53" s="545"/>
      <c r="E53" s="540"/>
      <c r="F53" s="85">
        <v>0</v>
      </c>
      <c r="G53" s="541"/>
      <c r="H53" s="541"/>
      <c r="I53" s="541"/>
      <c r="J53" s="541"/>
      <c r="K53" s="539"/>
    </row>
    <row r="54" spans="1:11" ht="20.25" customHeight="1">
      <c r="A54" s="543" t="s">
        <v>18</v>
      </c>
      <c r="B54" s="544" t="s">
        <v>197</v>
      </c>
      <c r="C54" s="543" t="s">
        <v>20</v>
      </c>
      <c r="D54" s="545"/>
      <c r="E54" s="85" t="s">
        <v>22</v>
      </c>
      <c r="F54" s="85" t="s">
        <v>22</v>
      </c>
      <c r="G54" s="541" t="s">
        <v>21</v>
      </c>
      <c r="H54" s="541" t="s">
        <v>21</v>
      </c>
      <c r="I54" s="541"/>
      <c r="J54" s="541" t="s">
        <v>21</v>
      </c>
      <c r="K54" s="542" t="s">
        <v>1408</v>
      </c>
    </row>
    <row r="55" spans="1:11">
      <c r="A55" s="543"/>
      <c r="B55" s="544"/>
      <c r="C55" s="543"/>
      <c r="D55" s="545"/>
      <c r="E55" s="240">
        <v>18300000</v>
      </c>
      <c r="F55" s="85">
        <f>F59+F63+F67+F71+F75+F79+F83+F87+F91+F95+F99+F103+F107+F111+F115+F119+F123+F127+F131+F135+F139+F143+F147+F151+F155+F159+F163+F167+F171+F175+F179+F183+F187+F191+F195+F199+F203+F207+F211+F215+F219+F223+F227+F231+F235+F239+F243</f>
        <v>36140458.969999999</v>
      </c>
      <c r="G55" s="541"/>
      <c r="H55" s="541"/>
      <c r="I55" s="541"/>
      <c r="J55" s="541"/>
      <c r="K55" s="542"/>
    </row>
    <row r="56" spans="1:11">
      <c r="A56" s="543"/>
      <c r="B56" s="544"/>
      <c r="C56" s="543"/>
      <c r="D56" s="545"/>
      <c r="E56" s="540"/>
      <c r="F56" s="85" t="s">
        <v>23</v>
      </c>
      <c r="G56" s="541"/>
      <c r="H56" s="541"/>
      <c r="I56" s="541"/>
      <c r="J56" s="541"/>
      <c r="K56" s="542"/>
    </row>
    <row r="57" spans="1:11" ht="21" customHeight="1">
      <c r="A57" s="543"/>
      <c r="B57" s="544"/>
      <c r="C57" s="543"/>
      <c r="D57" s="545"/>
      <c r="E57" s="540"/>
      <c r="F57" s="85">
        <f>F61+F65+F69+F73+F77+F81+F85+F89+F93+F97+F101+F105+F109+F113+F117+F121+F125+F129+F133+F137+F141+F145+F149+F153+F157+F161+F165+F169+F173+F177+F181+F185+F189+F193+F197+F201+F205+F209+F213+F217+F221+F225+F229+F233+F237+F241+F245</f>
        <v>23946177.329999998</v>
      </c>
      <c r="G57" s="541"/>
      <c r="H57" s="541"/>
      <c r="I57" s="541"/>
      <c r="J57" s="541"/>
      <c r="K57" s="542"/>
    </row>
    <row r="58" spans="1:11" ht="20.25" customHeight="1">
      <c r="A58" s="446"/>
      <c r="B58" s="447" t="s">
        <v>908</v>
      </c>
      <c r="C58" s="446"/>
      <c r="D58" s="448">
        <v>2009</v>
      </c>
      <c r="E58" s="448"/>
      <c r="F58" s="235" t="s">
        <v>22</v>
      </c>
      <c r="G58" s="449" t="s">
        <v>21</v>
      </c>
      <c r="H58" s="449" t="s">
        <v>21</v>
      </c>
      <c r="I58" s="449"/>
      <c r="J58" s="449" t="s">
        <v>21</v>
      </c>
      <c r="K58" s="450" t="s">
        <v>1412</v>
      </c>
    </row>
    <row r="59" spans="1:11">
      <c r="A59" s="446"/>
      <c r="B59" s="447"/>
      <c r="C59" s="446"/>
      <c r="D59" s="448"/>
      <c r="E59" s="488"/>
      <c r="F59" s="235">
        <v>95480</v>
      </c>
      <c r="G59" s="449"/>
      <c r="H59" s="449"/>
      <c r="I59" s="449"/>
      <c r="J59" s="449"/>
      <c r="K59" s="450"/>
    </row>
    <row r="60" spans="1:11">
      <c r="A60" s="446"/>
      <c r="B60" s="447"/>
      <c r="C60" s="446"/>
      <c r="D60" s="448"/>
      <c r="E60" s="488"/>
      <c r="F60" s="235" t="s">
        <v>23</v>
      </c>
      <c r="G60" s="449"/>
      <c r="H60" s="449"/>
      <c r="I60" s="449"/>
      <c r="J60" s="449"/>
      <c r="K60" s="450"/>
    </row>
    <row r="61" spans="1:11">
      <c r="A61" s="446"/>
      <c r="B61" s="447"/>
      <c r="C61" s="446"/>
      <c r="D61" s="448"/>
      <c r="E61" s="488"/>
      <c r="F61" s="235">
        <v>47740</v>
      </c>
      <c r="G61" s="449"/>
      <c r="H61" s="449"/>
      <c r="I61" s="449"/>
      <c r="J61" s="449"/>
      <c r="K61" s="450"/>
    </row>
    <row r="62" spans="1:11" ht="20.25" customHeight="1">
      <c r="A62" s="446"/>
      <c r="B62" s="447" t="s">
        <v>909</v>
      </c>
      <c r="C62" s="446"/>
      <c r="D62" s="448">
        <v>2010</v>
      </c>
      <c r="E62" s="448"/>
      <c r="F62" s="235" t="s">
        <v>22</v>
      </c>
      <c r="G62" s="449" t="s">
        <v>21</v>
      </c>
      <c r="H62" s="449" t="s">
        <v>21</v>
      </c>
      <c r="I62" s="449"/>
      <c r="J62" s="449" t="s">
        <v>21</v>
      </c>
      <c r="K62" s="450" t="s">
        <v>1413</v>
      </c>
    </row>
    <row r="63" spans="1:11">
      <c r="A63" s="446"/>
      <c r="B63" s="447"/>
      <c r="C63" s="446"/>
      <c r="D63" s="448"/>
      <c r="E63" s="488"/>
      <c r="F63" s="235">
        <v>202000</v>
      </c>
      <c r="G63" s="449"/>
      <c r="H63" s="449"/>
      <c r="I63" s="449"/>
      <c r="J63" s="449"/>
      <c r="K63" s="450"/>
    </row>
    <row r="64" spans="1:11">
      <c r="A64" s="446"/>
      <c r="B64" s="447"/>
      <c r="C64" s="446"/>
      <c r="D64" s="448"/>
      <c r="E64" s="488"/>
      <c r="F64" s="235" t="s">
        <v>23</v>
      </c>
      <c r="G64" s="449"/>
      <c r="H64" s="449"/>
      <c r="I64" s="449"/>
      <c r="J64" s="449"/>
      <c r="K64" s="450"/>
    </row>
    <row r="65" spans="1:11" ht="45" customHeight="1">
      <c r="A65" s="446"/>
      <c r="B65" s="447"/>
      <c r="C65" s="446"/>
      <c r="D65" s="448"/>
      <c r="E65" s="488"/>
      <c r="F65" s="235">
        <v>101000</v>
      </c>
      <c r="G65" s="449"/>
      <c r="H65" s="449"/>
      <c r="I65" s="449"/>
      <c r="J65" s="449"/>
      <c r="K65" s="450"/>
    </row>
    <row r="66" spans="1:11" ht="20.25" customHeight="1">
      <c r="A66" s="446"/>
      <c r="B66" s="447" t="s">
        <v>910</v>
      </c>
      <c r="C66" s="446"/>
      <c r="D66" s="448">
        <v>2010</v>
      </c>
      <c r="E66" s="448"/>
      <c r="F66" s="235" t="s">
        <v>22</v>
      </c>
      <c r="G66" s="449" t="s">
        <v>21</v>
      </c>
      <c r="H66" s="449" t="s">
        <v>21</v>
      </c>
      <c r="I66" s="449"/>
      <c r="J66" s="449" t="s">
        <v>21</v>
      </c>
      <c r="K66" s="450" t="s">
        <v>1414</v>
      </c>
    </row>
    <row r="67" spans="1:11">
      <c r="A67" s="446"/>
      <c r="B67" s="447"/>
      <c r="C67" s="446"/>
      <c r="D67" s="448"/>
      <c r="E67" s="488"/>
      <c r="F67" s="235">
        <v>299000</v>
      </c>
      <c r="G67" s="449"/>
      <c r="H67" s="449"/>
      <c r="I67" s="449"/>
      <c r="J67" s="449"/>
      <c r="K67" s="450"/>
    </row>
    <row r="68" spans="1:11">
      <c r="A68" s="446"/>
      <c r="B68" s="447"/>
      <c r="C68" s="446"/>
      <c r="D68" s="448"/>
      <c r="E68" s="488"/>
      <c r="F68" s="235" t="s">
        <v>23</v>
      </c>
      <c r="G68" s="449"/>
      <c r="H68" s="449"/>
      <c r="I68" s="449"/>
      <c r="J68" s="449"/>
      <c r="K68" s="450"/>
    </row>
    <row r="69" spans="1:11" ht="38.25" customHeight="1">
      <c r="A69" s="446"/>
      <c r="B69" s="447"/>
      <c r="C69" s="446"/>
      <c r="D69" s="448"/>
      <c r="E69" s="488"/>
      <c r="F69" s="235">
        <v>149500</v>
      </c>
      <c r="G69" s="449"/>
      <c r="H69" s="449"/>
      <c r="I69" s="449"/>
      <c r="J69" s="449"/>
      <c r="K69" s="450"/>
    </row>
    <row r="70" spans="1:11" ht="20.25" customHeight="1">
      <c r="A70" s="446"/>
      <c r="B70" s="447" t="s">
        <v>911</v>
      </c>
      <c r="C70" s="446"/>
      <c r="D70" s="448">
        <v>2009</v>
      </c>
      <c r="E70" s="448"/>
      <c r="F70" s="235" t="s">
        <v>22</v>
      </c>
      <c r="G70" s="449" t="s">
        <v>21</v>
      </c>
      <c r="H70" s="449" t="s">
        <v>21</v>
      </c>
      <c r="I70" s="449"/>
      <c r="J70" s="449" t="s">
        <v>21</v>
      </c>
      <c r="K70" s="450" t="s">
        <v>1415</v>
      </c>
    </row>
    <row r="71" spans="1:11">
      <c r="A71" s="446"/>
      <c r="B71" s="447"/>
      <c r="C71" s="446"/>
      <c r="D71" s="448"/>
      <c r="E71" s="488"/>
      <c r="F71" s="235">
        <v>91927</v>
      </c>
      <c r="G71" s="449"/>
      <c r="H71" s="449"/>
      <c r="I71" s="449"/>
      <c r="J71" s="449"/>
      <c r="K71" s="450"/>
    </row>
    <row r="72" spans="1:11">
      <c r="A72" s="446"/>
      <c r="B72" s="447"/>
      <c r="C72" s="446"/>
      <c r="D72" s="448"/>
      <c r="E72" s="488"/>
      <c r="F72" s="235" t="s">
        <v>23</v>
      </c>
      <c r="G72" s="449"/>
      <c r="H72" s="449"/>
      <c r="I72" s="449"/>
      <c r="J72" s="449"/>
      <c r="K72" s="450"/>
    </row>
    <row r="73" spans="1:11" ht="17.25" customHeight="1">
      <c r="A73" s="446"/>
      <c r="B73" s="447"/>
      <c r="C73" s="446"/>
      <c r="D73" s="448"/>
      <c r="E73" s="488"/>
      <c r="F73" s="235">
        <v>45964</v>
      </c>
      <c r="G73" s="449"/>
      <c r="H73" s="449"/>
      <c r="I73" s="449"/>
      <c r="J73" s="449"/>
      <c r="K73" s="450"/>
    </row>
    <row r="74" spans="1:11" ht="20.25" customHeight="1">
      <c r="A74" s="446"/>
      <c r="B74" s="447" t="s">
        <v>912</v>
      </c>
      <c r="C74" s="446"/>
      <c r="D74" s="448">
        <v>2012</v>
      </c>
      <c r="E74" s="448"/>
      <c r="F74" s="235" t="s">
        <v>22</v>
      </c>
      <c r="G74" s="449" t="s">
        <v>21</v>
      </c>
      <c r="H74" s="449" t="s">
        <v>21</v>
      </c>
      <c r="I74" s="449"/>
      <c r="J74" s="449" t="s">
        <v>21</v>
      </c>
      <c r="K74" s="450" t="s">
        <v>1416</v>
      </c>
    </row>
    <row r="75" spans="1:11">
      <c r="A75" s="446"/>
      <c r="B75" s="447"/>
      <c r="C75" s="446"/>
      <c r="D75" s="448"/>
      <c r="E75" s="488"/>
      <c r="F75" s="235">
        <v>149704</v>
      </c>
      <c r="G75" s="449"/>
      <c r="H75" s="449"/>
      <c r="I75" s="449"/>
      <c r="J75" s="449"/>
      <c r="K75" s="450"/>
    </row>
    <row r="76" spans="1:11">
      <c r="A76" s="446"/>
      <c r="B76" s="447"/>
      <c r="C76" s="446"/>
      <c r="D76" s="448"/>
      <c r="E76" s="488"/>
      <c r="F76" s="235" t="s">
        <v>23</v>
      </c>
      <c r="G76" s="449"/>
      <c r="H76" s="449"/>
      <c r="I76" s="449"/>
      <c r="J76" s="449"/>
      <c r="K76" s="450"/>
    </row>
    <row r="77" spans="1:11" ht="42.75" customHeight="1">
      <c r="A77" s="446"/>
      <c r="B77" s="447"/>
      <c r="C77" s="446"/>
      <c r="D77" s="448"/>
      <c r="E77" s="488"/>
      <c r="F77" s="235">
        <v>74852</v>
      </c>
      <c r="G77" s="449"/>
      <c r="H77" s="449"/>
      <c r="I77" s="449"/>
      <c r="J77" s="449"/>
      <c r="K77" s="450"/>
    </row>
    <row r="78" spans="1:11" ht="20.25" customHeight="1">
      <c r="A78" s="446"/>
      <c r="B78" s="447" t="s">
        <v>913</v>
      </c>
      <c r="C78" s="446"/>
      <c r="D78" s="448">
        <v>2012</v>
      </c>
      <c r="E78" s="448"/>
      <c r="F78" s="235" t="s">
        <v>22</v>
      </c>
      <c r="G78" s="449" t="s">
        <v>21</v>
      </c>
      <c r="H78" s="449" t="s">
        <v>21</v>
      </c>
      <c r="I78" s="449"/>
      <c r="J78" s="449" t="s">
        <v>21</v>
      </c>
      <c r="K78" s="450" t="s">
        <v>1417</v>
      </c>
    </row>
    <row r="79" spans="1:11">
      <c r="A79" s="446"/>
      <c r="B79" s="447"/>
      <c r="C79" s="446"/>
      <c r="D79" s="448"/>
      <c r="E79" s="488"/>
      <c r="F79" s="235">
        <v>170042</v>
      </c>
      <c r="G79" s="449"/>
      <c r="H79" s="449"/>
      <c r="I79" s="449"/>
      <c r="J79" s="449"/>
      <c r="K79" s="450"/>
    </row>
    <row r="80" spans="1:11">
      <c r="A80" s="446"/>
      <c r="B80" s="447"/>
      <c r="C80" s="446"/>
      <c r="D80" s="448"/>
      <c r="E80" s="488"/>
      <c r="F80" s="235" t="s">
        <v>23</v>
      </c>
      <c r="G80" s="449"/>
      <c r="H80" s="449"/>
      <c r="I80" s="449"/>
      <c r="J80" s="449"/>
      <c r="K80" s="450"/>
    </row>
    <row r="81" spans="1:11" ht="23.25" customHeight="1">
      <c r="A81" s="446"/>
      <c r="B81" s="447"/>
      <c r="C81" s="446"/>
      <c r="D81" s="448"/>
      <c r="E81" s="488"/>
      <c r="F81" s="235">
        <v>114433</v>
      </c>
      <c r="G81" s="449"/>
      <c r="H81" s="449"/>
      <c r="I81" s="449"/>
      <c r="J81" s="449"/>
      <c r="K81" s="450"/>
    </row>
    <row r="82" spans="1:11" ht="20.25" customHeight="1">
      <c r="A82" s="446"/>
      <c r="B82" s="447" t="s">
        <v>914</v>
      </c>
      <c r="C82" s="446"/>
      <c r="D82" s="448">
        <v>2012</v>
      </c>
      <c r="E82" s="448"/>
      <c r="F82" s="235" t="s">
        <v>22</v>
      </c>
      <c r="G82" s="449" t="s">
        <v>21</v>
      </c>
      <c r="H82" s="449" t="s">
        <v>21</v>
      </c>
      <c r="I82" s="449"/>
      <c r="J82" s="449" t="s">
        <v>21</v>
      </c>
      <c r="K82" s="450" t="s">
        <v>1418</v>
      </c>
    </row>
    <row r="83" spans="1:11">
      <c r="A83" s="446"/>
      <c r="B83" s="447"/>
      <c r="C83" s="446"/>
      <c r="D83" s="448"/>
      <c r="E83" s="488"/>
      <c r="F83" s="235">
        <v>660076</v>
      </c>
      <c r="G83" s="449"/>
      <c r="H83" s="449"/>
      <c r="I83" s="449"/>
      <c r="J83" s="449"/>
      <c r="K83" s="450"/>
    </row>
    <row r="84" spans="1:11">
      <c r="A84" s="446"/>
      <c r="B84" s="447"/>
      <c r="C84" s="446"/>
      <c r="D84" s="448"/>
      <c r="E84" s="488"/>
      <c r="F84" s="235" t="s">
        <v>23</v>
      </c>
      <c r="G84" s="449"/>
      <c r="H84" s="449"/>
      <c r="I84" s="449"/>
      <c r="J84" s="449"/>
      <c r="K84" s="450"/>
    </row>
    <row r="85" spans="1:11" ht="24.75" customHeight="1">
      <c r="A85" s="446"/>
      <c r="B85" s="447"/>
      <c r="C85" s="446"/>
      <c r="D85" s="448"/>
      <c r="E85" s="488"/>
      <c r="F85" s="235">
        <v>295250</v>
      </c>
      <c r="G85" s="449"/>
      <c r="H85" s="449"/>
      <c r="I85" s="449"/>
      <c r="J85" s="449"/>
      <c r="K85" s="450"/>
    </row>
    <row r="86" spans="1:11" ht="20.25" customHeight="1">
      <c r="A86" s="446"/>
      <c r="B86" s="447" t="s">
        <v>915</v>
      </c>
      <c r="C86" s="446"/>
      <c r="D86" s="448"/>
      <c r="E86" s="448"/>
      <c r="F86" s="235" t="s">
        <v>22</v>
      </c>
      <c r="G86" s="449" t="s">
        <v>21</v>
      </c>
      <c r="H86" s="449" t="s">
        <v>21</v>
      </c>
      <c r="I86" s="449"/>
      <c r="J86" s="449" t="s">
        <v>21</v>
      </c>
      <c r="K86" s="450" t="s">
        <v>1419</v>
      </c>
    </row>
    <row r="87" spans="1:11">
      <c r="A87" s="446"/>
      <c r="B87" s="447"/>
      <c r="C87" s="446"/>
      <c r="D87" s="448"/>
      <c r="E87" s="488"/>
      <c r="F87" s="235">
        <v>3028960</v>
      </c>
      <c r="G87" s="449"/>
      <c r="H87" s="449"/>
      <c r="I87" s="449"/>
      <c r="J87" s="449"/>
      <c r="K87" s="450"/>
    </row>
    <row r="88" spans="1:11">
      <c r="A88" s="446"/>
      <c r="B88" s="447"/>
      <c r="C88" s="446"/>
      <c r="D88" s="448"/>
      <c r="E88" s="488"/>
      <c r="F88" s="235" t="s">
        <v>23</v>
      </c>
      <c r="G88" s="449"/>
      <c r="H88" s="449"/>
      <c r="I88" s="449"/>
      <c r="J88" s="449"/>
      <c r="K88" s="450"/>
    </row>
    <row r="89" spans="1:11">
      <c r="A89" s="446"/>
      <c r="B89" s="447"/>
      <c r="C89" s="446"/>
      <c r="D89" s="448"/>
      <c r="E89" s="488"/>
      <c r="F89" s="235">
        <v>1686360</v>
      </c>
      <c r="G89" s="449"/>
      <c r="H89" s="449"/>
      <c r="I89" s="449"/>
      <c r="J89" s="449"/>
      <c r="K89" s="450"/>
    </row>
    <row r="90" spans="1:11" ht="20.25" customHeight="1">
      <c r="A90" s="446"/>
      <c r="B90" s="447" t="s">
        <v>916</v>
      </c>
      <c r="C90" s="446"/>
      <c r="D90" s="448"/>
      <c r="E90" s="448"/>
      <c r="F90" s="235" t="s">
        <v>22</v>
      </c>
      <c r="G90" s="449" t="s">
        <v>21</v>
      </c>
      <c r="H90" s="449" t="s">
        <v>21</v>
      </c>
      <c r="I90" s="449"/>
      <c r="J90" s="449" t="s">
        <v>21</v>
      </c>
      <c r="K90" s="450" t="s">
        <v>1420</v>
      </c>
    </row>
    <row r="91" spans="1:11">
      <c r="A91" s="446"/>
      <c r="B91" s="447"/>
      <c r="C91" s="446"/>
      <c r="D91" s="448"/>
      <c r="E91" s="488"/>
      <c r="F91" s="235">
        <v>1357214</v>
      </c>
      <c r="G91" s="449"/>
      <c r="H91" s="449"/>
      <c r="I91" s="449"/>
      <c r="J91" s="449"/>
      <c r="K91" s="450"/>
    </row>
    <row r="92" spans="1:11">
      <c r="A92" s="446"/>
      <c r="B92" s="447"/>
      <c r="C92" s="446"/>
      <c r="D92" s="448"/>
      <c r="E92" s="488"/>
      <c r="F92" s="235" t="s">
        <v>23</v>
      </c>
      <c r="G92" s="449"/>
      <c r="H92" s="449"/>
      <c r="I92" s="449"/>
      <c r="J92" s="449"/>
      <c r="K92" s="450"/>
    </row>
    <row r="93" spans="1:11">
      <c r="A93" s="446"/>
      <c r="B93" s="447"/>
      <c r="C93" s="446"/>
      <c r="D93" s="448"/>
      <c r="E93" s="488"/>
      <c r="F93" s="235">
        <v>638527</v>
      </c>
      <c r="G93" s="449"/>
      <c r="H93" s="449"/>
      <c r="I93" s="449"/>
      <c r="J93" s="449"/>
      <c r="K93" s="450"/>
    </row>
    <row r="94" spans="1:11" ht="20.25" customHeight="1">
      <c r="A94" s="446"/>
      <c r="B94" s="447" t="s">
        <v>917</v>
      </c>
      <c r="C94" s="446"/>
      <c r="D94" s="448">
        <v>2010</v>
      </c>
      <c r="E94" s="448"/>
      <c r="F94" s="235" t="s">
        <v>22</v>
      </c>
      <c r="G94" s="449" t="s">
        <v>21</v>
      </c>
      <c r="H94" s="449" t="s">
        <v>21</v>
      </c>
      <c r="I94" s="449"/>
      <c r="J94" s="449" t="s">
        <v>21</v>
      </c>
      <c r="K94" s="450" t="s">
        <v>1422</v>
      </c>
    </row>
    <row r="95" spans="1:11">
      <c r="A95" s="446"/>
      <c r="B95" s="447"/>
      <c r="C95" s="446"/>
      <c r="D95" s="448"/>
      <c r="E95" s="488"/>
      <c r="F95" s="235">
        <v>188970</v>
      </c>
      <c r="G95" s="449"/>
      <c r="H95" s="449"/>
      <c r="I95" s="449"/>
      <c r="J95" s="449"/>
      <c r="K95" s="450"/>
    </row>
    <row r="96" spans="1:11">
      <c r="A96" s="446"/>
      <c r="B96" s="447"/>
      <c r="C96" s="446"/>
      <c r="D96" s="448"/>
      <c r="E96" s="488"/>
      <c r="F96" s="235" t="s">
        <v>23</v>
      </c>
      <c r="G96" s="449"/>
      <c r="H96" s="449"/>
      <c r="I96" s="449"/>
      <c r="J96" s="449"/>
      <c r="K96" s="450"/>
    </row>
    <row r="97" spans="1:11">
      <c r="A97" s="446"/>
      <c r="B97" s="447"/>
      <c r="C97" s="446"/>
      <c r="D97" s="448"/>
      <c r="E97" s="488"/>
      <c r="F97" s="235">
        <v>94485</v>
      </c>
      <c r="G97" s="449"/>
      <c r="H97" s="449"/>
      <c r="I97" s="449"/>
      <c r="J97" s="449"/>
      <c r="K97" s="450"/>
    </row>
    <row r="98" spans="1:11" ht="20.25" customHeight="1">
      <c r="A98" s="446"/>
      <c r="B98" s="447" t="s">
        <v>918</v>
      </c>
      <c r="C98" s="446"/>
      <c r="D98" s="448">
        <v>2012</v>
      </c>
      <c r="E98" s="448"/>
      <c r="F98" s="235" t="s">
        <v>22</v>
      </c>
      <c r="G98" s="449" t="s">
        <v>21</v>
      </c>
      <c r="H98" s="449" t="s">
        <v>21</v>
      </c>
      <c r="I98" s="449"/>
      <c r="J98" s="449" t="s">
        <v>21</v>
      </c>
      <c r="K98" s="450" t="s">
        <v>1421</v>
      </c>
    </row>
    <row r="99" spans="1:11">
      <c r="A99" s="446"/>
      <c r="B99" s="447"/>
      <c r="C99" s="446"/>
      <c r="D99" s="448"/>
      <c r="E99" s="488"/>
      <c r="F99" s="235">
        <v>4447533</v>
      </c>
      <c r="G99" s="449"/>
      <c r="H99" s="449"/>
      <c r="I99" s="449"/>
      <c r="J99" s="449"/>
      <c r="K99" s="450"/>
    </row>
    <row r="100" spans="1:11">
      <c r="A100" s="446"/>
      <c r="B100" s="447"/>
      <c r="C100" s="446"/>
      <c r="D100" s="448"/>
      <c r="E100" s="488"/>
      <c r="F100" s="235" t="s">
        <v>23</v>
      </c>
      <c r="G100" s="449"/>
      <c r="H100" s="449"/>
      <c r="I100" s="449"/>
      <c r="J100" s="449"/>
      <c r="K100" s="450"/>
    </row>
    <row r="101" spans="1:11">
      <c r="A101" s="446"/>
      <c r="B101" s="447"/>
      <c r="C101" s="446"/>
      <c r="D101" s="448"/>
      <c r="E101" s="488"/>
      <c r="F101" s="235">
        <v>2223766</v>
      </c>
      <c r="G101" s="449"/>
      <c r="H101" s="449"/>
      <c r="I101" s="449"/>
      <c r="J101" s="449"/>
      <c r="K101" s="450"/>
    </row>
    <row r="102" spans="1:11" ht="20.25" customHeight="1">
      <c r="A102" s="446"/>
      <c r="B102" s="447" t="s">
        <v>919</v>
      </c>
      <c r="C102" s="446"/>
      <c r="D102" s="448">
        <v>2012</v>
      </c>
      <c r="E102" s="448"/>
      <c r="F102" s="235" t="s">
        <v>22</v>
      </c>
      <c r="G102" s="449" t="s">
        <v>21</v>
      </c>
      <c r="H102" s="449" t="s">
        <v>21</v>
      </c>
      <c r="I102" s="449"/>
      <c r="J102" s="449" t="s">
        <v>21</v>
      </c>
      <c r="K102" s="450" t="s">
        <v>1423</v>
      </c>
    </row>
    <row r="103" spans="1:11">
      <c r="A103" s="446"/>
      <c r="B103" s="447"/>
      <c r="C103" s="446"/>
      <c r="D103" s="448"/>
      <c r="E103" s="488"/>
      <c r="F103" s="235">
        <v>9830000</v>
      </c>
      <c r="G103" s="449"/>
      <c r="H103" s="449"/>
      <c r="I103" s="449"/>
      <c r="J103" s="449"/>
      <c r="K103" s="450"/>
    </row>
    <row r="104" spans="1:11">
      <c r="A104" s="446"/>
      <c r="B104" s="447"/>
      <c r="C104" s="446"/>
      <c r="D104" s="448"/>
      <c r="E104" s="488"/>
      <c r="F104" s="235" t="s">
        <v>23</v>
      </c>
      <c r="G104" s="449"/>
      <c r="H104" s="449"/>
      <c r="I104" s="449"/>
      <c r="J104" s="449"/>
      <c r="K104" s="450"/>
    </row>
    <row r="105" spans="1:11" ht="64.5" customHeight="1">
      <c r="A105" s="446"/>
      <c r="B105" s="447"/>
      <c r="C105" s="446"/>
      <c r="D105" s="448"/>
      <c r="E105" s="488"/>
      <c r="F105" s="235">
        <v>5898000</v>
      </c>
      <c r="G105" s="449"/>
      <c r="H105" s="449"/>
      <c r="I105" s="449"/>
      <c r="J105" s="449"/>
      <c r="K105" s="450"/>
    </row>
    <row r="106" spans="1:11" ht="20.25" customHeight="1">
      <c r="A106" s="446"/>
      <c r="B106" s="447" t="s">
        <v>920</v>
      </c>
      <c r="C106" s="446"/>
      <c r="D106" s="448">
        <v>2011</v>
      </c>
      <c r="E106" s="448"/>
      <c r="F106" s="235" t="s">
        <v>22</v>
      </c>
      <c r="G106" s="449" t="s">
        <v>21</v>
      </c>
      <c r="H106" s="449" t="s">
        <v>21</v>
      </c>
      <c r="I106" s="449"/>
      <c r="J106" s="449" t="s">
        <v>21</v>
      </c>
      <c r="K106" s="450" t="s">
        <v>1424</v>
      </c>
    </row>
    <row r="107" spans="1:11">
      <c r="A107" s="446"/>
      <c r="B107" s="447"/>
      <c r="C107" s="446"/>
      <c r="D107" s="448"/>
      <c r="E107" s="488"/>
      <c r="F107" s="235">
        <v>241411</v>
      </c>
      <c r="G107" s="449"/>
      <c r="H107" s="449"/>
      <c r="I107" s="449"/>
      <c r="J107" s="449"/>
      <c r="K107" s="450"/>
    </row>
    <row r="108" spans="1:11">
      <c r="A108" s="446"/>
      <c r="B108" s="447"/>
      <c r="C108" s="446"/>
      <c r="D108" s="448"/>
      <c r="E108" s="488"/>
      <c r="F108" s="235" t="s">
        <v>23</v>
      </c>
      <c r="G108" s="449"/>
      <c r="H108" s="449"/>
      <c r="I108" s="449"/>
      <c r="J108" s="449"/>
      <c r="K108" s="450"/>
    </row>
    <row r="109" spans="1:11" ht="51" customHeight="1">
      <c r="A109" s="446"/>
      <c r="B109" s="447"/>
      <c r="C109" s="446"/>
      <c r="D109" s="448"/>
      <c r="E109" s="488"/>
      <c r="F109" s="235">
        <v>120705</v>
      </c>
      <c r="G109" s="449"/>
      <c r="H109" s="449"/>
      <c r="I109" s="449"/>
      <c r="J109" s="449"/>
      <c r="K109" s="450"/>
    </row>
    <row r="110" spans="1:11" ht="20.25" customHeight="1">
      <c r="A110" s="446"/>
      <c r="B110" s="447" t="s">
        <v>921</v>
      </c>
      <c r="C110" s="446"/>
      <c r="D110" s="448">
        <v>2010</v>
      </c>
      <c r="E110" s="448"/>
      <c r="F110" s="235" t="s">
        <v>22</v>
      </c>
      <c r="G110" s="449" t="s">
        <v>21</v>
      </c>
      <c r="H110" s="449" t="s">
        <v>21</v>
      </c>
      <c r="I110" s="449"/>
      <c r="J110" s="449" t="s">
        <v>21</v>
      </c>
      <c r="K110" s="450" t="s">
        <v>1425</v>
      </c>
    </row>
    <row r="111" spans="1:11">
      <c r="A111" s="446"/>
      <c r="B111" s="447"/>
      <c r="C111" s="446"/>
      <c r="D111" s="448"/>
      <c r="E111" s="488"/>
      <c r="F111" s="235">
        <v>145734</v>
      </c>
      <c r="G111" s="449"/>
      <c r="H111" s="449"/>
      <c r="I111" s="449"/>
      <c r="J111" s="449"/>
      <c r="K111" s="450"/>
    </row>
    <row r="112" spans="1:11">
      <c r="A112" s="446"/>
      <c r="B112" s="447"/>
      <c r="C112" s="446"/>
      <c r="D112" s="448"/>
      <c r="E112" s="488"/>
      <c r="F112" s="235" t="s">
        <v>23</v>
      </c>
      <c r="G112" s="449"/>
      <c r="H112" s="449"/>
      <c r="I112" s="449"/>
      <c r="J112" s="449"/>
      <c r="K112" s="450"/>
    </row>
    <row r="113" spans="1:11" ht="43.5" customHeight="1">
      <c r="A113" s="446"/>
      <c r="B113" s="447"/>
      <c r="C113" s="446"/>
      <c r="D113" s="448"/>
      <c r="E113" s="488"/>
      <c r="F113" s="235">
        <v>72867</v>
      </c>
      <c r="G113" s="449"/>
      <c r="H113" s="449"/>
      <c r="I113" s="449"/>
      <c r="J113" s="449"/>
      <c r="K113" s="450"/>
    </row>
    <row r="114" spans="1:11" ht="20.25" customHeight="1">
      <c r="A114" s="446"/>
      <c r="B114" s="447" t="s">
        <v>922</v>
      </c>
      <c r="C114" s="446"/>
      <c r="D114" s="448">
        <v>2010</v>
      </c>
      <c r="E114" s="448"/>
      <c r="F114" s="235" t="s">
        <v>22</v>
      </c>
      <c r="G114" s="449" t="s">
        <v>21</v>
      </c>
      <c r="H114" s="449" t="s">
        <v>21</v>
      </c>
      <c r="I114" s="449"/>
      <c r="J114" s="449" t="s">
        <v>21</v>
      </c>
      <c r="K114" s="450" t="s">
        <v>1426</v>
      </c>
    </row>
    <row r="115" spans="1:11">
      <c r="A115" s="446"/>
      <c r="B115" s="447"/>
      <c r="C115" s="446"/>
      <c r="D115" s="448"/>
      <c r="E115" s="488"/>
      <c r="F115" s="235">
        <v>362544</v>
      </c>
      <c r="G115" s="449"/>
      <c r="H115" s="449"/>
      <c r="I115" s="449"/>
      <c r="J115" s="449"/>
      <c r="K115" s="450"/>
    </row>
    <row r="116" spans="1:11">
      <c r="A116" s="446"/>
      <c r="B116" s="447"/>
      <c r="C116" s="446"/>
      <c r="D116" s="448"/>
      <c r="E116" s="488"/>
      <c r="F116" s="235" t="s">
        <v>23</v>
      </c>
      <c r="G116" s="449"/>
      <c r="H116" s="449"/>
      <c r="I116" s="449"/>
      <c r="J116" s="449"/>
      <c r="K116" s="450"/>
    </row>
    <row r="117" spans="1:11" ht="30.75" customHeight="1">
      <c r="A117" s="446"/>
      <c r="B117" s="447"/>
      <c r="C117" s="446"/>
      <c r="D117" s="448"/>
      <c r="E117" s="488"/>
      <c r="F117" s="235">
        <v>181272</v>
      </c>
      <c r="G117" s="449"/>
      <c r="H117" s="449"/>
      <c r="I117" s="449"/>
      <c r="J117" s="449"/>
      <c r="K117" s="450"/>
    </row>
    <row r="118" spans="1:11" ht="20.25" customHeight="1">
      <c r="A118" s="446"/>
      <c r="B118" s="447" t="s">
        <v>923</v>
      </c>
      <c r="C118" s="446"/>
      <c r="D118" s="448">
        <v>2012</v>
      </c>
      <c r="E118" s="448"/>
      <c r="F118" s="235" t="s">
        <v>22</v>
      </c>
      <c r="G118" s="449" t="s">
        <v>21</v>
      </c>
      <c r="H118" s="449" t="s">
        <v>21</v>
      </c>
      <c r="I118" s="449"/>
      <c r="J118" s="449" t="s">
        <v>21</v>
      </c>
      <c r="K118" s="450" t="s">
        <v>1427</v>
      </c>
    </row>
    <row r="119" spans="1:11">
      <c r="A119" s="446"/>
      <c r="B119" s="447"/>
      <c r="C119" s="446"/>
      <c r="D119" s="448"/>
      <c r="E119" s="488"/>
      <c r="F119" s="235">
        <v>292810</v>
      </c>
      <c r="G119" s="449"/>
      <c r="H119" s="449"/>
      <c r="I119" s="449"/>
      <c r="J119" s="449"/>
      <c r="K119" s="450"/>
    </row>
    <row r="120" spans="1:11">
      <c r="A120" s="446"/>
      <c r="B120" s="447"/>
      <c r="C120" s="446"/>
      <c r="D120" s="448"/>
      <c r="E120" s="488"/>
      <c r="F120" s="235" t="s">
        <v>23</v>
      </c>
      <c r="G120" s="449"/>
      <c r="H120" s="449"/>
      <c r="I120" s="449"/>
      <c r="J120" s="449"/>
      <c r="K120" s="450"/>
    </row>
    <row r="121" spans="1:11" ht="27.75" customHeight="1">
      <c r="A121" s="446"/>
      <c r="B121" s="447"/>
      <c r="C121" s="446"/>
      <c r="D121" s="448"/>
      <c r="E121" s="488"/>
      <c r="F121" s="235">
        <v>146405</v>
      </c>
      <c r="G121" s="449"/>
      <c r="H121" s="449"/>
      <c r="I121" s="449"/>
      <c r="J121" s="449"/>
      <c r="K121" s="450"/>
    </row>
    <row r="122" spans="1:11" s="23" customFormat="1" ht="20.25" customHeight="1">
      <c r="A122" s="446"/>
      <c r="B122" s="447" t="s">
        <v>924</v>
      </c>
      <c r="C122" s="446"/>
      <c r="D122" s="448">
        <v>2013</v>
      </c>
      <c r="E122" s="448"/>
      <c r="F122" s="235" t="s">
        <v>22</v>
      </c>
      <c r="G122" s="449" t="s">
        <v>21</v>
      </c>
      <c r="H122" s="449" t="s">
        <v>21</v>
      </c>
      <c r="I122" s="449"/>
      <c r="J122" s="449" t="s">
        <v>21</v>
      </c>
      <c r="K122" s="450" t="s">
        <v>1428</v>
      </c>
    </row>
    <row r="123" spans="1:11" s="23" customFormat="1">
      <c r="A123" s="446"/>
      <c r="B123" s="447"/>
      <c r="C123" s="446"/>
      <c r="D123" s="448"/>
      <c r="E123" s="488"/>
      <c r="F123" s="235">
        <v>134436</v>
      </c>
      <c r="G123" s="449"/>
      <c r="H123" s="449"/>
      <c r="I123" s="449"/>
      <c r="J123" s="449"/>
      <c r="K123" s="450"/>
    </row>
    <row r="124" spans="1:11" s="23" customFormat="1">
      <c r="A124" s="446"/>
      <c r="B124" s="447"/>
      <c r="C124" s="446"/>
      <c r="D124" s="448"/>
      <c r="E124" s="488"/>
      <c r="F124" s="235" t="s">
        <v>23</v>
      </c>
      <c r="G124" s="449"/>
      <c r="H124" s="449"/>
      <c r="I124" s="449"/>
      <c r="J124" s="449"/>
      <c r="K124" s="450"/>
    </row>
    <row r="125" spans="1:11" s="23" customFormat="1" ht="142.5" customHeight="1">
      <c r="A125" s="446"/>
      <c r="B125" s="447"/>
      <c r="C125" s="446"/>
      <c r="D125" s="448"/>
      <c r="E125" s="488"/>
      <c r="F125" s="235">
        <v>67218</v>
      </c>
      <c r="G125" s="449"/>
      <c r="H125" s="449"/>
      <c r="I125" s="449"/>
      <c r="J125" s="449"/>
      <c r="K125" s="450"/>
    </row>
    <row r="126" spans="1:11" s="23" customFormat="1" ht="20.25" customHeight="1">
      <c r="A126" s="446"/>
      <c r="B126" s="447" t="s">
        <v>925</v>
      </c>
      <c r="C126" s="446"/>
      <c r="D126" s="448">
        <v>2013</v>
      </c>
      <c r="E126" s="448"/>
      <c r="F126" s="235" t="s">
        <v>22</v>
      </c>
      <c r="G126" s="449" t="s">
        <v>21</v>
      </c>
      <c r="H126" s="449" t="s">
        <v>21</v>
      </c>
      <c r="I126" s="449"/>
      <c r="J126" s="449" t="s">
        <v>21</v>
      </c>
      <c r="K126" s="450" t="s">
        <v>1056</v>
      </c>
    </row>
    <row r="127" spans="1:11" s="23" customFormat="1">
      <c r="A127" s="446"/>
      <c r="B127" s="447"/>
      <c r="C127" s="446"/>
      <c r="D127" s="448"/>
      <c r="E127" s="488"/>
      <c r="F127" s="235">
        <v>157220</v>
      </c>
      <c r="G127" s="449"/>
      <c r="H127" s="449"/>
      <c r="I127" s="449"/>
      <c r="J127" s="449"/>
      <c r="K127" s="450"/>
    </row>
    <row r="128" spans="1:11" s="23" customFormat="1">
      <c r="A128" s="446"/>
      <c r="B128" s="447"/>
      <c r="C128" s="446"/>
      <c r="D128" s="448"/>
      <c r="E128" s="488"/>
      <c r="F128" s="235" t="s">
        <v>23</v>
      </c>
      <c r="G128" s="449"/>
      <c r="H128" s="449"/>
      <c r="I128" s="449"/>
      <c r="J128" s="449"/>
      <c r="K128" s="450"/>
    </row>
    <row r="129" spans="1:11" s="23" customFormat="1" ht="41.25" customHeight="1">
      <c r="A129" s="446"/>
      <c r="B129" s="447"/>
      <c r="C129" s="446"/>
      <c r="D129" s="448"/>
      <c r="E129" s="488"/>
      <c r="F129" s="235">
        <v>77650.14</v>
      </c>
      <c r="G129" s="449"/>
      <c r="H129" s="449"/>
      <c r="I129" s="449"/>
      <c r="J129" s="449"/>
      <c r="K129" s="450"/>
    </row>
    <row r="130" spans="1:11" ht="20.25" customHeight="1">
      <c r="A130" s="446"/>
      <c r="B130" s="447" t="s">
        <v>926</v>
      </c>
      <c r="C130" s="446"/>
      <c r="D130" s="448"/>
      <c r="E130" s="448"/>
      <c r="F130" s="235" t="s">
        <v>22</v>
      </c>
      <c r="G130" s="449" t="s">
        <v>21</v>
      </c>
      <c r="H130" s="449" t="s">
        <v>21</v>
      </c>
      <c r="I130" s="449"/>
      <c r="J130" s="449" t="s">
        <v>21</v>
      </c>
      <c r="K130" s="450" t="s">
        <v>1429</v>
      </c>
    </row>
    <row r="131" spans="1:11">
      <c r="A131" s="446"/>
      <c r="B131" s="447"/>
      <c r="C131" s="446"/>
      <c r="D131" s="448"/>
      <c r="E131" s="488"/>
      <c r="F131" s="235">
        <v>171500</v>
      </c>
      <c r="G131" s="449"/>
      <c r="H131" s="449"/>
      <c r="I131" s="449"/>
      <c r="J131" s="449"/>
      <c r="K131" s="450"/>
    </row>
    <row r="132" spans="1:11">
      <c r="A132" s="446"/>
      <c r="B132" s="447"/>
      <c r="C132" s="446"/>
      <c r="D132" s="448"/>
      <c r="E132" s="488"/>
      <c r="F132" s="235" t="s">
        <v>23</v>
      </c>
      <c r="G132" s="449"/>
      <c r="H132" s="449"/>
      <c r="I132" s="449"/>
      <c r="J132" s="449"/>
      <c r="K132" s="450"/>
    </row>
    <row r="133" spans="1:11" ht="49.5" customHeight="1">
      <c r="A133" s="446"/>
      <c r="B133" s="447"/>
      <c r="C133" s="446"/>
      <c r="D133" s="448"/>
      <c r="E133" s="488"/>
      <c r="F133" s="235">
        <v>79884.7</v>
      </c>
      <c r="G133" s="449"/>
      <c r="H133" s="449"/>
      <c r="I133" s="449"/>
      <c r="J133" s="449"/>
      <c r="K133" s="450"/>
    </row>
    <row r="134" spans="1:11" ht="20.25" customHeight="1">
      <c r="A134" s="446"/>
      <c r="B134" s="447" t="s">
        <v>927</v>
      </c>
      <c r="C134" s="446"/>
      <c r="D134" s="448">
        <v>2011</v>
      </c>
      <c r="E134" s="448"/>
      <c r="F134" s="235" t="s">
        <v>22</v>
      </c>
      <c r="G134" s="449" t="s">
        <v>21</v>
      </c>
      <c r="H134" s="449" t="s">
        <v>21</v>
      </c>
      <c r="I134" s="449"/>
      <c r="J134" s="449" t="s">
        <v>21</v>
      </c>
      <c r="K134" s="450" t="s">
        <v>1430</v>
      </c>
    </row>
    <row r="135" spans="1:11">
      <c r="A135" s="446"/>
      <c r="B135" s="447"/>
      <c r="C135" s="446"/>
      <c r="D135" s="448"/>
      <c r="E135" s="488"/>
      <c r="F135" s="235">
        <v>80000</v>
      </c>
      <c r="G135" s="449"/>
      <c r="H135" s="449"/>
      <c r="I135" s="449"/>
      <c r="J135" s="449"/>
      <c r="K135" s="450"/>
    </row>
    <row r="136" spans="1:11">
      <c r="A136" s="446"/>
      <c r="B136" s="447"/>
      <c r="C136" s="446"/>
      <c r="D136" s="448"/>
      <c r="E136" s="488"/>
      <c r="F136" s="235" t="s">
        <v>23</v>
      </c>
      <c r="G136" s="449"/>
      <c r="H136" s="449"/>
      <c r="I136" s="449"/>
      <c r="J136" s="449"/>
      <c r="K136" s="450"/>
    </row>
    <row r="137" spans="1:11" ht="66.75" customHeight="1">
      <c r="A137" s="446"/>
      <c r="B137" s="447"/>
      <c r="C137" s="446"/>
      <c r="D137" s="448"/>
      <c r="E137" s="488"/>
      <c r="F137" s="235">
        <v>40000</v>
      </c>
      <c r="G137" s="449"/>
      <c r="H137" s="449"/>
      <c r="I137" s="449"/>
      <c r="J137" s="449"/>
      <c r="K137" s="450"/>
    </row>
    <row r="138" spans="1:11" ht="20.25" customHeight="1">
      <c r="A138" s="446"/>
      <c r="B138" s="447" t="s">
        <v>928</v>
      </c>
      <c r="C138" s="446"/>
      <c r="D138" s="448">
        <v>2011</v>
      </c>
      <c r="E138" s="448"/>
      <c r="F138" s="235" t="s">
        <v>22</v>
      </c>
      <c r="G138" s="449" t="s">
        <v>21</v>
      </c>
      <c r="H138" s="449" t="s">
        <v>21</v>
      </c>
      <c r="I138" s="449"/>
      <c r="J138" s="449" t="s">
        <v>21</v>
      </c>
      <c r="K138" s="450" t="s">
        <v>1431</v>
      </c>
    </row>
    <row r="139" spans="1:11">
      <c r="A139" s="446"/>
      <c r="B139" s="447"/>
      <c r="C139" s="446"/>
      <c r="D139" s="448"/>
      <c r="E139" s="488"/>
      <c r="F139" s="235">
        <v>210000</v>
      </c>
      <c r="G139" s="449"/>
      <c r="H139" s="449"/>
      <c r="I139" s="449"/>
      <c r="J139" s="449"/>
      <c r="K139" s="450"/>
    </row>
    <row r="140" spans="1:11">
      <c r="A140" s="446"/>
      <c r="B140" s="447"/>
      <c r="C140" s="446"/>
      <c r="D140" s="448"/>
      <c r="E140" s="488"/>
      <c r="F140" s="235" t="s">
        <v>23</v>
      </c>
      <c r="G140" s="449"/>
      <c r="H140" s="449"/>
      <c r="I140" s="449"/>
      <c r="J140" s="449"/>
      <c r="K140" s="450"/>
    </row>
    <row r="141" spans="1:11" ht="33" customHeight="1">
      <c r="A141" s="446"/>
      <c r="B141" s="447"/>
      <c r="C141" s="446"/>
      <c r="D141" s="448"/>
      <c r="E141" s="488"/>
      <c r="F141" s="235">
        <v>105000</v>
      </c>
      <c r="G141" s="449"/>
      <c r="H141" s="449"/>
      <c r="I141" s="449"/>
      <c r="J141" s="449"/>
      <c r="K141" s="450"/>
    </row>
    <row r="142" spans="1:11" ht="20.25" customHeight="1">
      <c r="A142" s="446"/>
      <c r="B142" s="447" t="s">
        <v>929</v>
      </c>
      <c r="C142" s="446"/>
      <c r="D142" s="448">
        <v>2010</v>
      </c>
      <c r="E142" s="448"/>
      <c r="F142" s="235" t="s">
        <v>22</v>
      </c>
      <c r="G142" s="449" t="s">
        <v>21</v>
      </c>
      <c r="H142" s="449" t="s">
        <v>21</v>
      </c>
      <c r="I142" s="449"/>
      <c r="J142" s="449" t="s">
        <v>21</v>
      </c>
      <c r="K142" s="450" t="s">
        <v>1432</v>
      </c>
    </row>
    <row r="143" spans="1:11">
      <c r="A143" s="446"/>
      <c r="B143" s="447"/>
      <c r="C143" s="446"/>
      <c r="D143" s="448"/>
      <c r="E143" s="488"/>
      <c r="F143" s="235">
        <v>63000</v>
      </c>
      <c r="G143" s="449"/>
      <c r="H143" s="449"/>
      <c r="I143" s="449"/>
      <c r="J143" s="449"/>
      <c r="K143" s="450"/>
    </row>
    <row r="144" spans="1:11">
      <c r="A144" s="446"/>
      <c r="B144" s="447"/>
      <c r="C144" s="446"/>
      <c r="D144" s="448"/>
      <c r="E144" s="488"/>
      <c r="F144" s="235" t="s">
        <v>23</v>
      </c>
      <c r="G144" s="449"/>
      <c r="H144" s="449"/>
      <c r="I144" s="449"/>
      <c r="J144" s="449"/>
      <c r="K144" s="450"/>
    </row>
    <row r="145" spans="1:11">
      <c r="A145" s="446"/>
      <c r="B145" s="447"/>
      <c r="C145" s="446"/>
      <c r="D145" s="448"/>
      <c r="E145" s="488"/>
      <c r="F145" s="235">
        <v>31500</v>
      </c>
      <c r="G145" s="449"/>
      <c r="H145" s="449"/>
      <c r="I145" s="449"/>
      <c r="J145" s="449"/>
      <c r="K145" s="450"/>
    </row>
    <row r="146" spans="1:11" ht="20.25" customHeight="1">
      <c r="A146" s="446"/>
      <c r="B146" s="447" t="s">
        <v>930</v>
      </c>
      <c r="C146" s="446"/>
      <c r="D146" s="448">
        <v>2011</v>
      </c>
      <c r="E146" s="448"/>
      <c r="F146" s="235" t="s">
        <v>22</v>
      </c>
      <c r="G146" s="449" t="s">
        <v>21</v>
      </c>
      <c r="H146" s="449" t="s">
        <v>21</v>
      </c>
      <c r="I146" s="449"/>
      <c r="J146" s="449" t="s">
        <v>21</v>
      </c>
      <c r="K146" s="450" t="s">
        <v>1433</v>
      </c>
    </row>
    <row r="147" spans="1:11">
      <c r="A147" s="446"/>
      <c r="B147" s="447"/>
      <c r="C147" s="446"/>
      <c r="D147" s="448"/>
      <c r="E147" s="488"/>
      <c r="F147" s="235">
        <v>284886</v>
      </c>
      <c r="G147" s="449"/>
      <c r="H147" s="449"/>
      <c r="I147" s="449"/>
      <c r="J147" s="449"/>
      <c r="K147" s="450"/>
    </row>
    <row r="148" spans="1:11">
      <c r="A148" s="446"/>
      <c r="B148" s="447"/>
      <c r="C148" s="446"/>
      <c r="D148" s="448"/>
      <c r="E148" s="488"/>
      <c r="F148" s="235" t="s">
        <v>23</v>
      </c>
      <c r="G148" s="449"/>
      <c r="H148" s="449"/>
      <c r="I148" s="449"/>
      <c r="J148" s="449"/>
      <c r="K148" s="450"/>
    </row>
    <row r="149" spans="1:11">
      <c r="A149" s="446"/>
      <c r="B149" s="447"/>
      <c r="C149" s="446"/>
      <c r="D149" s="448"/>
      <c r="E149" s="488"/>
      <c r="F149" s="235">
        <v>199420</v>
      </c>
      <c r="G149" s="449"/>
      <c r="H149" s="449"/>
      <c r="I149" s="449"/>
      <c r="J149" s="449"/>
      <c r="K149" s="450"/>
    </row>
    <row r="150" spans="1:11" ht="20.25" customHeight="1">
      <c r="A150" s="446"/>
      <c r="B150" s="447" t="s">
        <v>931</v>
      </c>
      <c r="C150" s="446"/>
      <c r="D150" s="448">
        <v>2012</v>
      </c>
      <c r="E150" s="448"/>
      <c r="F150" s="235" t="s">
        <v>22</v>
      </c>
      <c r="G150" s="449" t="s">
        <v>21</v>
      </c>
      <c r="H150" s="449" t="s">
        <v>21</v>
      </c>
      <c r="I150" s="449"/>
      <c r="J150" s="449" t="s">
        <v>21</v>
      </c>
      <c r="K150" s="450" t="s">
        <v>1434</v>
      </c>
    </row>
    <row r="151" spans="1:11">
      <c r="A151" s="446"/>
      <c r="B151" s="447"/>
      <c r="C151" s="446"/>
      <c r="D151" s="448"/>
      <c r="E151" s="488"/>
      <c r="F151" s="235">
        <v>285714</v>
      </c>
      <c r="G151" s="449"/>
      <c r="H151" s="449"/>
      <c r="I151" s="449"/>
      <c r="J151" s="449"/>
      <c r="K151" s="450"/>
    </row>
    <row r="152" spans="1:11">
      <c r="A152" s="446"/>
      <c r="B152" s="447"/>
      <c r="C152" s="446"/>
      <c r="D152" s="448"/>
      <c r="E152" s="488"/>
      <c r="F152" s="235" t="s">
        <v>23</v>
      </c>
      <c r="G152" s="449"/>
      <c r="H152" s="449"/>
      <c r="I152" s="449"/>
      <c r="J152" s="449"/>
      <c r="K152" s="450"/>
    </row>
    <row r="153" spans="1:11" ht="25.5" customHeight="1">
      <c r="A153" s="446"/>
      <c r="B153" s="447"/>
      <c r="C153" s="446"/>
      <c r="D153" s="448"/>
      <c r="E153" s="488"/>
      <c r="F153" s="235">
        <v>200000</v>
      </c>
      <c r="G153" s="449"/>
      <c r="H153" s="449"/>
      <c r="I153" s="449"/>
      <c r="J153" s="449"/>
      <c r="K153" s="450"/>
    </row>
    <row r="154" spans="1:11" ht="20.25" customHeight="1">
      <c r="A154" s="446"/>
      <c r="B154" s="447" t="s">
        <v>932</v>
      </c>
      <c r="C154" s="446"/>
      <c r="D154" s="448">
        <v>2011</v>
      </c>
      <c r="E154" s="448"/>
      <c r="F154" s="235" t="s">
        <v>22</v>
      </c>
      <c r="G154" s="449" t="s">
        <v>21</v>
      </c>
      <c r="H154" s="449" t="s">
        <v>21</v>
      </c>
      <c r="I154" s="449"/>
      <c r="J154" s="449" t="s">
        <v>21</v>
      </c>
      <c r="K154" s="450" t="s">
        <v>1435</v>
      </c>
    </row>
    <row r="155" spans="1:11">
      <c r="A155" s="446"/>
      <c r="B155" s="447"/>
      <c r="C155" s="446"/>
      <c r="D155" s="448"/>
      <c r="E155" s="488"/>
      <c r="F155" s="235">
        <v>273265</v>
      </c>
      <c r="G155" s="449"/>
      <c r="H155" s="449"/>
      <c r="I155" s="449"/>
      <c r="J155" s="449"/>
      <c r="K155" s="450"/>
    </row>
    <row r="156" spans="1:11">
      <c r="A156" s="446"/>
      <c r="B156" s="447"/>
      <c r="C156" s="446"/>
      <c r="D156" s="448"/>
      <c r="E156" s="488"/>
      <c r="F156" s="235" t="s">
        <v>23</v>
      </c>
      <c r="G156" s="449"/>
      <c r="H156" s="449"/>
      <c r="I156" s="449"/>
      <c r="J156" s="449"/>
      <c r="K156" s="450"/>
    </row>
    <row r="157" spans="1:11">
      <c r="A157" s="446"/>
      <c r="B157" s="447"/>
      <c r="C157" s="446"/>
      <c r="D157" s="448"/>
      <c r="E157" s="488"/>
      <c r="F157" s="235">
        <v>191265</v>
      </c>
      <c r="G157" s="449"/>
      <c r="H157" s="449"/>
      <c r="I157" s="449"/>
      <c r="J157" s="449"/>
      <c r="K157" s="450"/>
    </row>
    <row r="158" spans="1:11" ht="20.25" customHeight="1">
      <c r="A158" s="446"/>
      <c r="B158" s="447" t="s">
        <v>933</v>
      </c>
      <c r="C158" s="446"/>
      <c r="D158" s="448">
        <v>2010</v>
      </c>
      <c r="E158" s="448"/>
      <c r="F158" s="235" t="s">
        <v>22</v>
      </c>
      <c r="G158" s="449" t="s">
        <v>21</v>
      </c>
      <c r="H158" s="449" t="s">
        <v>21</v>
      </c>
      <c r="I158" s="449"/>
      <c r="J158" s="449" t="s">
        <v>21</v>
      </c>
      <c r="K158" s="450" t="s">
        <v>1436</v>
      </c>
    </row>
    <row r="159" spans="1:11">
      <c r="A159" s="446"/>
      <c r="B159" s="447"/>
      <c r="C159" s="446"/>
      <c r="D159" s="448"/>
      <c r="E159" s="488"/>
      <c r="F159" s="235">
        <v>140000</v>
      </c>
      <c r="G159" s="449"/>
      <c r="H159" s="449"/>
      <c r="I159" s="449"/>
      <c r="J159" s="449"/>
      <c r="K159" s="450"/>
    </row>
    <row r="160" spans="1:11">
      <c r="A160" s="446"/>
      <c r="B160" s="447"/>
      <c r="C160" s="446"/>
      <c r="D160" s="448"/>
      <c r="E160" s="488"/>
      <c r="F160" s="235" t="s">
        <v>23</v>
      </c>
      <c r="G160" s="449"/>
      <c r="H160" s="449"/>
      <c r="I160" s="449"/>
      <c r="J160" s="449"/>
      <c r="K160" s="450"/>
    </row>
    <row r="161" spans="1:11">
      <c r="A161" s="446"/>
      <c r="B161" s="447"/>
      <c r="C161" s="446"/>
      <c r="D161" s="448"/>
      <c r="E161" s="488"/>
      <c r="F161" s="235">
        <v>98000</v>
      </c>
      <c r="G161" s="449"/>
      <c r="H161" s="449"/>
      <c r="I161" s="449"/>
      <c r="J161" s="449"/>
      <c r="K161" s="450"/>
    </row>
    <row r="162" spans="1:11" s="23" customFormat="1" ht="15" customHeight="1">
      <c r="A162" s="446"/>
      <c r="B162" s="447" t="s">
        <v>934</v>
      </c>
      <c r="C162" s="446"/>
      <c r="D162" s="448">
        <v>2013</v>
      </c>
      <c r="E162" s="448"/>
      <c r="F162" s="235" t="s">
        <v>22</v>
      </c>
      <c r="G162" s="449" t="s">
        <v>21</v>
      </c>
      <c r="H162" s="449" t="s">
        <v>21</v>
      </c>
      <c r="I162" s="449"/>
      <c r="J162" s="449" t="s">
        <v>21</v>
      </c>
      <c r="K162" s="450" t="s">
        <v>1087</v>
      </c>
    </row>
    <row r="163" spans="1:11" s="23" customFormat="1">
      <c r="A163" s="446"/>
      <c r="B163" s="447"/>
      <c r="C163" s="446"/>
      <c r="D163" s="448"/>
      <c r="E163" s="488"/>
      <c r="F163" s="235">
        <v>248800.79</v>
      </c>
      <c r="G163" s="449"/>
      <c r="H163" s="449"/>
      <c r="I163" s="449"/>
      <c r="J163" s="449"/>
      <c r="K163" s="450"/>
    </row>
    <row r="164" spans="1:11" s="23" customFormat="1">
      <c r="A164" s="446"/>
      <c r="B164" s="447"/>
      <c r="C164" s="446"/>
      <c r="D164" s="448"/>
      <c r="E164" s="488"/>
      <c r="F164" s="235" t="s">
        <v>23</v>
      </c>
      <c r="G164" s="449"/>
      <c r="H164" s="449"/>
      <c r="I164" s="449"/>
      <c r="J164" s="449"/>
      <c r="K164" s="450"/>
    </row>
    <row r="165" spans="1:11" s="23" customFormat="1" ht="21.75" customHeight="1">
      <c r="A165" s="446"/>
      <c r="B165" s="447"/>
      <c r="C165" s="446"/>
      <c r="D165" s="448"/>
      <c r="E165" s="488"/>
      <c r="F165" s="235">
        <v>185592.49</v>
      </c>
      <c r="G165" s="449"/>
      <c r="H165" s="449"/>
      <c r="I165" s="449"/>
      <c r="J165" s="449"/>
      <c r="K165" s="450"/>
    </row>
    <row r="166" spans="1:11" ht="20.25" customHeight="1">
      <c r="A166" s="446"/>
      <c r="B166" s="447" t="s">
        <v>935</v>
      </c>
      <c r="C166" s="446"/>
      <c r="D166" s="448">
        <v>2012</v>
      </c>
      <c r="E166" s="448"/>
      <c r="F166" s="235" t="s">
        <v>22</v>
      </c>
      <c r="G166" s="449" t="s">
        <v>21</v>
      </c>
      <c r="H166" s="449" t="s">
        <v>21</v>
      </c>
      <c r="I166" s="449"/>
      <c r="J166" s="449" t="s">
        <v>21</v>
      </c>
      <c r="K166" s="450" t="s">
        <v>1437</v>
      </c>
    </row>
    <row r="167" spans="1:11">
      <c r="A167" s="446"/>
      <c r="B167" s="447"/>
      <c r="C167" s="446"/>
      <c r="D167" s="448"/>
      <c r="E167" s="488"/>
      <c r="F167" s="235">
        <v>67211</v>
      </c>
      <c r="G167" s="449"/>
      <c r="H167" s="449"/>
      <c r="I167" s="449"/>
      <c r="J167" s="449"/>
      <c r="K167" s="450"/>
    </row>
    <row r="168" spans="1:11">
      <c r="A168" s="446"/>
      <c r="B168" s="447"/>
      <c r="C168" s="446"/>
      <c r="D168" s="448"/>
      <c r="E168" s="488"/>
      <c r="F168" s="235" t="s">
        <v>23</v>
      </c>
      <c r="G168" s="449"/>
      <c r="H168" s="449"/>
      <c r="I168" s="449"/>
      <c r="J168" s="449"/>
      <c r="K168" s="450"/>
    </row>
    <row r="169" spans="1:11" ht="18.75" customHeight="1">
      <c r="A169" s="446"/>
      <c r="B169" s="447"/>
      <c r="C169" s="446"/>
      <c r="D169" s="448"/>
      <c r="E169" s="488"/>
      <c r="F169" s="235">
        <v>47047.7</v>
      </c>
      <c r="G169" s="449"/>
      <c r="H169" s="449"/>
      <c r="I169" s="449"/>
      <c r="J169" s="449"/>
      <c r="K169" s="450"/>
    </row>
    <row r="170" spans="1:11" ht="20.25" customHeight="1">
      <c r="A170" s="446"/>
      <c r="B170" s="447" t="s">
        <v>936</v>
      </c>
      <c r="C170" s="446"/>
      <c r="D170" s="448">
        <v>2011</v>
      </c>
      <c r="E170" s="448"/>
      <c r="F170" s="235" t="s">
        <v>22</v>
      </c>
      <c r="G170" s="449" t="s">
        <v>21</v>
      </c>
      <c r="H170" s="449" t="s">
        <v>21</v>
      </c>
      <c r="I170" s="449"/>
      <c r="J170" s="449" t="s">
        <v>21</v>
      </c>
      <c r="K170" s="450" t="s">
        <v>1438</v>
      </c>
    </row>
    <row r="171" spans="1:11">
      <c r="A171" s="446"/>
      <c r="B171" s="447"/>
      <c r="C171" s="446"/>
      <c r="D171" s="448"/>
      <c r="E171" s="488"/>
      <c r="F171" s="235">
        <v>53272</v>
      </c>
      <c r="G171" s="449"/>
      <c r="H171" s="449"/>
      <c r="I171" s="449"/>
      <c r="J171" s="449"/>
      <c r="K171" s="450"/>
    </row>
    <row r="172" spans="1:11">
      <c r="A172" s="446"/>
      <c r="B172" s="447"/>
      <c r="C172" s="446"/>
      <c r="D172" s="448"/>
      <c r="E172" s="488"/>
      <c r="F172" s="235" t="s">
        <v>23</v>
      </c>
      <c r="G172" s="449"/>
      <c r="H172" s="449"/>
      <c r="I172" s="449"/>
      <c r="J172" s="449"/>
      <c r="K172" s="450"/>
    </row>
    <row r="173" spans="1:11">
      <c r="A173" s="446"/>
      <c r="B173" s="447"/>
      <c r="C173" s="446"/>
      <c r="D173" s="448"/>
      <c r="E173" s="488"/>
      <c r="F173" s="235">
        <v>37290</v>
      </c>
      <c r="G173" s="449"/>
      <c r="H173" s="449"/>
      <c r="I173" s="449"/>
      <c r="J173" s="449"/>
      <c r="K173" s="450"/>
    </row>
    <row r="174" spans="1:11" s="23" customFormat="1" ht="20.25" customHeight="1">
      <c r="A174" s="446"/>
      <c r="B174" s="447" t="s">
        <v>937</v>
      </c>
      <c r="C174" s="446"/>
      <c r="D174" s="448">
        <v>2013</v>
      </c>
      <c r="E174" s="448"/>
      <c r="F174" s="235" t="s">
        <v>22</v>
      </c>
      <c r="G174" s="449" t="s">
        <v>21</v>
      </c>
      <c r="H174" s="449" t="s">
        <v>21</v>
      </c>
      <c r="I174" s="449"/>
      <c r="J174" s="449" t="s">
        <v>21</v>
      </c>
      <c r="K174" s="450" t="s">
        <v>1067</v>
      </c>
    </row>
    <row r="175" spans="1:11" s="23" customFormat="1">
      <c r="A175" s="446"/>
      <c r="B175" s="447"/>
      <c r="C175" s="446"/>
      <c r="D175" s="448"/>
      <c r="E175" s="488"/>
      <c r="F175" s="235">
        <v>348911.76</v>
      </c>
      <c r="G175" s="449"/>
      <c r="H175" s="449"/>
      <c r="I175" s="449"/>
      <c r="J175" s="449"/>
      <c r="K175" s="450"/>
    </row>
    <row r="176" spans="1:11" s="23" customFormat="1">
      <c r="A176" s="446"/>
      <c r="B176" s="447"/>
      <c r="C176" s="446"/>
      <c r="D176" s="448"/>
      <c r="E176" s="488"/>
      <c r="F176" s="235" t="s">
        <v>23</v>
      </c>
      <c r="G176" s="449"/>
      <c r="H176" s="449"/>
      <c r="I176" s="449"/>
      <c r="J176" s="449"/>
      <c r="K176" s="450"/>
    </row>
    <row r="177" spans="1:11" s="23" customFormat="1" ht="81" customHeight="1">
      <c r="A177" s="446"/>
      <c r="B177" s="447"/>
      <c r="C177" s="446"/>
      <c r="D177" s="448"/>
      <c r="E177" s="488"/>
      <c r="F177" s="235">
        <v>244238.23</v>
      </c>
      <c r="G177" s="449"/>
      <c r="H177" s="449"/>
      <c r="I177" s="449"/>
      <c r="J177" s="449"/>
      <c r="K177" s="450"/>
    </row>
    <row r="178" spans="1:11" ht="20.25" customHeight="1">
      <c r="A178" s="446"/>
      <c r="B178" s="447" t="s">
        <v>938</v>
      </c>
      <c r="C178" s="446"/>
      <c r="D178" s="448">
        <v>2012</v>
      </c>
      <c r="E178" s="448"/>
      <c r="F178" s="235" t="s">
        <v>22</v>
      </c>
      <c r="G178" s="449" t="s">
        <v>21</v>
      </c>
      <c r="H178" s="449" t="s">
        <v>21</v>
      </c>
      <c r="I178" s="449"/>
      <c r="J178" s="449" t="s">
        <v>21</v>
      </c>
      <c r="K178" s="450" t="s">
        <v>1439</v>
      </c>
    </row>
    <row r="179" spans="1:11">
      <c r="A179" s="446"/>
      <c r="B179" s="447"/>
      <c r="C179" s="446"/>
      <c r="D179" s="448"/>
      <c r="E179" s="488"/>
      <c r="F179" s="235">
        <v>274146.78000000003</v>
      </c>
      <c r="G179" s="449"/>
      <c r="H179" s="449"/>
      <c r="I179" s="449"/>
      <c r="J179" s="449"/>
      <c r="K179" s="450"/>
    </row>
    <row r="180" spans="1:11">
      <c r="A180" s="446"/>
      <c r="B180" s="447"/>
      <c r="C180" s="446"/>
      <c r="D180" s="448"/>
      <c r="E180" s="488"/>
      <c r="F180" s="235" t="s">
        <v>23</v>
      </c>
      <c r="G180" s="449"/>
      <c r="H180" s="449"/>
      <c r="I180" s="449"/>
      <c r="J180" s="449"/>
      <c r="K180" s="450"/>
    </row>
    <row r="181" spans="1:11" ht="19.5" customHeight="1">
      <c r="A181" s="446"/>
      <c r="B181" s="447"/>
      <c r="C181" s="446"/>
      <c r="D181" s="448"/>
      <c r="E181" s="488"/>
      <c r="F181" s="235">
        <v>191902.74</v>
      </c>
      <c r="G181" s="449"/>
      <c r="H181" s="449"/>
      <c r="I181" s="449"/>
      <c r="J181" s="449"/>
      <c r="K181" s="450"/>
    </row>
    <row r="182" spans="1:11" ht="20.25" customHeight="1">
      <c r="A182" s="446"/>
      <c r="B182" s="447" t="s">
        <v>939</v>
      </c>
      <c r="C182" s="446"/>
      <c r="D182" s="448">
        <v>2012</v>
      </c>
      <c r="E182" s="448"/>
      <c r="F182" s="235" t="s">
        <v>22</v>
      </c>
      <c r="G182" s="449" t="s">
        <v>21</v>
      </c>
      <c r="H182" s="449" t="s">
        <v>21</v>
      </c>
      <c r="I182" s="449"/>
      <c r="J182" s="449" t="s">
        <v>21</v>
      </c>
      <c r="K182" s="450" t="s">
        <v>1440</v>
      </c>
    </row>
    <row r="183" spans="1:11">
      <c r="A183" s="446"/>
      <c r="B183" s="447"/>
      <c r="C183" s="446"/>
      <c r="D183" s="448"/>
      <c r="E183" s="488"/>
      <c r="F183" s="235">
        <v>497486</v>
      </c>
      <c r="G183" s="449"/>
      <c r="H183" s="449"/>
      <c r="I183" s="449"/>
      <c r="J183" s="449"/>
      <c r="K183" s="450"/>
    </row>
    <row r="184" spans="1:11">
      <c r="A184" s="446"/>
      <c r="B184" s="447"/>
      <c r="C184" s="446"/>
      <c r="D184" s="448"/>
      <c r="E184" s="488"/>
      <c r="F184" s="235" t="s">
        <v>23</v>
      </c>
      <c r="G184" s="449"/>
      <c r="H184" s="449"/>
      <c r="I184" s="449"/>
      <c r="J184" s="449"/>
      <c r="K184" s="450"/>
    </row>
    <row r="185" spans="1:11" ht="0.75" customHeight="1">
      <c r="A185" s="446"/>
      <c r="B185" s="447"/>
      <c r="C185" s="446"/>
      <c r="D185" s="448"/>
      <c r="E185" s="488"/>
      <c r="F185" s="235">
        <v>348240</v>
      </c>
      <c r="G185" s="449"/>
      <c r="H185" s="449"/>
      <c r="I185" s="449"/>
      <c r="J185" s="449"/>
      <c r="K185" s="450"/>
    </row>
    <row r="186" spans="1:11" s="23" customFormat="1" ht="20.25" customHeight="1">
      <c r="A186" s="446"/>
      <c r="B186" s="447" t="s">
        <v>940</v>
      </c>
      <c r="C186" s="446"/>
      <c r="D186" s="448">
        <v>2013</v>
      </c>
      <c r="E186" s="448"/>
      <c r="F186" s="235" t="s">
        <v>22</v>
      </c>
      <c r="G186" s="449" t="s">
        <v>21</v>
      </c>
      <c r="H186" s="449" t="s">
        <v>21</v>
      </c>
      <c r="I186" s="449"/>
      <c r="J186" s="449" t="s">
        <v>21</v>
      </c>
      <c r="K186" s="450" t="s">
        <v>1317</v>
      </c>
    </row>
    <row r="187" spans="1:11" s="23" customFormat="1">
      <c r="A187" s="446"/>
      <c r="B187" s="447"/>
      <c r="C187" s="446"/>
      <c r="D187" s="448"/>
      <c r="E187" s="488"/>
      <c r="F187" s="235">
        <v>314546.93</v>
      </c>
      <c r="G187" s="449"/>
      <c r="H187" s="449"/>
      <c r="I187" s="449"/>
      <c r="J187" s="449"/>
      <c r="K187" s="450"/>
    </row>
    <row r="188" spans="1:11" s="23" customFormat="1">
      <c r="A188" s="446"/>
      <c r="B188" s="447"/>
      <c r="C188" s="446"/>
      <c r="D188" s="448"/>
      <c r="E188" s="488"/>
      <c r="F188" s="235" t="s">
        <v>23</v>
      </c>
      <c r="G188" s="449"/>
      <c r="H188" s="449"/>
      <c r="I188" s="449"/>
      <c r="J188" s="449"/>
      <c r="K188" s="450"/>
    </row>
    <row r="189" spans="1:11" s="23" customFormat="1" ht="71.25" customHeight="1">
      <c r="A189" s="446"/>
      <c r="B189" s="447"/>
      <c r="C189" s="446"/>
      <c r="D189" s="448"/>
      <c r="E189" s="488"/>
      <c r="F189" s="235">
        <v>220182.86</v>
      </c>
      <c r="G189" s="449"/>
      <c r="H189" s="449"/>
      <c r="I189" s="449"/>
      <c r="J189" s="449"/>
      <c r="K189" s="450"/>
    </row>
    <row r="190" spans="1:11" s="23" customFormat="1" ht="20.25" customHeight="1">
      <c r="A190" s="446"/>
      <c r="B190" s="447" t="s">
        <v>941</v>
      </c>
      <c r="C190" s="446"/>
      <c r="D190" s="448">
        <v>2013</v>
      </c>
      <c r="E190" s="448"/>
      <c r="F190" s="235" t="s">
        <v>22</v>
      </c>
      <c r="G190" s="449" t="s">
        <v>21</v>
      </c>
      <c r="H190" s="449" t="s">
        <v>21</v>
      </c>
      <c r="I190" s="449"/>
      <c r="J190" s="449" t="s">
        <v>21</v>
      </c>
      <c r="K190" s="450" t="s">
        <v>1318</v>
      </c>
    </row>
    <row r="191" spans="1:11" s="23" customFormat="1">
      <c r="A191" s="446"/>
      <c r="B191" s="447"/>
      <c r="C191" s="446"/>
      <c r="D191" s="448"/>
      <c r="E191" s="488"/>
      <c r="F191" s="235">
        <v>737593.91</v>
      </c>
      <c r="G191" s="449"/>
      <c r="H191" s="449"/>
      <c r="I191" s="449"/>
      <c r="J191" s="449"/>
      <c r="K191" s="450"/>
    </row>
    <row r="192" spans="1:11" s="23" customFormat="1" ht="19.5" customHeight="1">
      <c r="A192" s="446"/>
      <c r="B192" s="447"/>
      <c r="C192" s="446"/>
      <c r="D192" s="448"/>
      <c r="E192" s="488"/>
      <c r="F192" s="235" t="s">
        <v>23</v>
      </c>
      <c r="G192" s="449"/>
      <c r="H192" s="449"/>
      <c r="I192" s="449"/>
      <c r="J192" s="449"/>
      <c r="K192" s="450"/>
    </row>
    <row r="193" spans="1:11" s="23" customFormat="1" ht="30" customHeight="1">
      <c r="A193" s="446"/>
      <c r="B193" s="447"/>
      <c r="C193" s="446"/>
      <c r="D193" s="448"/>
      <c r="E193" s="488"/>
      <c r="F193" s="235">
        <v>516315.64</v>
      </c>
      <c r="G193" s="449"/>
      <c r="H193" s="449"/>
      <c r="I193" s="449"/>
      <c r="J193" s="449"/>
      <c r="K193" s="450"/>
    </row>
    <row r="194" spans="1:11" s="23" customFormat="1" ht="13.5" customHeight="1">
      <c r="A194" s="446"/>
      <c r="B194" s="447" t="s">
        <v>942</v>
      </c>
      <c r="C194" s="446"/>
      <c r="D194" s="448">
        <v>2013</v>
      </c>
      <c r="E194" s="448"/>
      <c r="F194" s="235" t="s">
        <v>22</v>
      </c>
      <c r="G194" s="449" t="s">
        <v>21</v>
      </c>
      <c r="H194" s="449" t="s">
        <v>21</v>
      </c>
      <c r="I194" s="449"/>
      <c r="J194" s="449" t="s">
        <v>21</v>
      </c>
      <c r="K194" s="450" t="s">
        <v>1088</v>
      </c>
    </row>
    <row r="195" spans="1:11" s="23" customFormat="1" ht="18.75" customHeight="1">
      <c r="A195" s="446"/>
      <c r="B195" s="447"/>
      <c r="C195" s="446"/>
      <c r="D195" s="448"/>
      <c r="E195" s="488"/>
      <c r="F195" s="235">
        <v>395127.31</v>
      </c>
      <c r="G195" s="449"/>
      <c r="H195" s="449"/>
      <c r="I195" s="449"/>
      <c r="J195" s="449"/>
      <c r="K195" s="450"/>
    </row>
    <row r="196" spans="1:11" s="23" customFormat="1" ht="18" customHeight="1">
      <c r="A196" s="446"/>
      <c r="B196" s="447"/>
      <c r="C196" s="446"/>
      <c r="D196" s="448"/>
      <c r="E196" s="488"/>
      <c r="F196" s="235" t="s">
        <v>23</v>
      </c>
      <c r="G196" s="449"/>
      <c r="H196" s="449"/>
      <c r="I196" s="449"/>
      <c r="J196" s="449"/>
      <c r="K196" s="450"/>
    </row>
    <row r="197" spans="1:11" s="23" customFormat="1">
      <c r="A197" s="446"/>
      <c r="B197" s="447"/>
      <c r="C197" s="446"/>
      <c r="D197" s="448"/>
      <c r="E197" s="488"/>
      <c r="F197" s="235">
        <v>268054.34000000003</v>
      </c>
      <c r="G197" s="449"/>
      <c r="H197" s="449"/>
      <c r="I197" s="449"/>
      <c r="J197" s="449"/>
      <c r="K197" s="450"/>
    </row>
    <row r="198" spans="1:11" ht="20.25" customHeight="1">
      <c r="A198" s="446"/>
      <c r="B198" s="447" t="s">
        <v>943</v>
      </c>
      <c r="C198" s="446"/>
      <c r="D198" s="448"/>
      <c r="E198" s="448"/>
      <c r="F198" s="235" t="s">
        <v>22</v>
      </c>
      <c r="G198" s="449" t="s">
        <v>21</v>
      </c>
      <c r="H198" s="449" t="s">
        <v>21</v>
      </c>
      <c r="I198" s="449"/>
      <c r="J198" s="449" t="s">
        <v>21</v>
      </c>
      <c r="K198" s="450" t="s">
        <v>1441</v>
      </c>
    </row>
    <row r="199" spans="1:11">
      <c r="A199" s="446"/>
      <c r="B199" s="447"/>
      <c r="C199" s="446"/>
      <c r="D199" s="448"/>
      <c r="E199" s="488"/>
      <c r="F199" s="235">
        <v>204695</v>
      </c>
      <c r="G199" s="449"/>
      <c r="H199" s="449"/>
      <c r="I199" s="449"/>
      <c r="J199" s="449"/>
      <c r="K199" s="450"/>
    </row>
    <row r="200" spans="1:11">
      <c r="A200" s="446"/>
      <c r="B200" s="447"/>
      <c r="C200" s="446"/>
      <c r="D200" s="448"/>
      <c r="E200" s="488"/>
      <c r="F200" s="235" t="s">
        <v>23</v>
      </c>
      <c r="G200" s="449"/>
      <c r="H200" s="449"/>
      <c r="I200" s="449"/>
      <c r="J200" s="449"/>
      <c r="K200" s="450"/>
    </row>
    <row r="201" spans="1:11" ht="54" customHeight="1">
      <c r="A201" s="446"/>
      <c r="B201" s="447"/>
      <c r="C201" s="446"/>
      <c r="D201" s="448"/>
      <c r="E201" s="488"/>
      <c r="F201" s="235">
        <v>112582</v>
      </c>
      <c r="G201" s="449"/>
      <c r="H201" s="449"/>
      <c r="I201" s="449"/>
      <c r="J201" s="449"/>
      <c r="K201" s="450"/>
    </row>
    <row r="202" spans="1:11" ht="20.25" customHeight="1">
      <c r="A202" s="446"/>
      <c r="B202" s="447" t="s">
        <v>944</v>
      </c>
      <c r="C202" s="446"/>
      <c r="D202" s="448"/>
      <c r="E202" s="448"/>
      <c r="F202" s="235" t="s">
        <v>22</v>
      </c>
      <c r="G202" s="449" t="s">
        <v>21</v>
      </c>
      <c r="H202" s="449" t="s">
        <v>21</v>
      </c>
      <c r="I202" s="449"/>
      <c r="J202" s="449" t="s">
        <v>21</v>
      </c>
      <c r="K202" s="450" t="s">
        <v>1442</v>
      </c>
    </row>
    <row r="203" spans="1:11">
      <c r="A203" s="446"/>
      <c r="B203" s="447"/>
      <c r="C203" s="446"/>
      <c r="D203" s="448"/>
      <c r="E203" s="488"/>
      <c r="F203" s="235">
        <v>161636</v>
      </c>
      <c r="G203" s="449"/>
      <c r="H203" s="449"/>
      <c r="I203" s="449"/>
      <c r="J203" s="449"/>
      <c r="K203" s="450"/>
    </row>
    <row r="204" spans="1:11">
      <c r="A204" s="446"/>
      <c r="B204" s="447"/>
      <c r="C204" s="446"/>
      <c r="D204" s="448"/>
      <c r="E204" s="488"/>
      <c r="F204" s="235" t="s">
        <v>23</v>
      </c>
      <c r="G204" s="449"/>
      <c r="H204" s="449"/>
      <c r="I204" s="449"/>
      <c r="J204" s="449"/>
      <c r="K204" s="450"/>
    </row>
    <row r="205" spans="1:11" ht="77.25" customHeight="1">
      <c r="A205" s="446"/>
      <c r="B205" s="447"/>
      <c r="C205" s="446"/>
      <c r="D205" s="448"/>
      <c r="E205" s="488"/>
      <c r="F205" s="235">
        <v>88899</v>
      </c>
      <c r="G205" s="449"/>
      <c r="H205" s="449"/>
      <c r="I205" s="449"/>
      <c r="J205" s="449"/>
      <c r="K205" s="450"/>
    </row>
    <row r="206" spans="1:11" ht="20.25" customHeight="1">
      <c r="A206" s="446"/>
      <c r="B206" s="447" t="s">
        <v>945</v>
      </c>
      <c r="C206" s="446"/>
      <c r="D206" s="448"/>
      <c r="E206" s="448"/>
      <c r="F206" s="235" t="s">
        <v>22</v>
      </c>
      <c r="G206" s="449" t="s">
        <v>21</v>
      </c>
      <c r="H206" s="449" t="s">
        <v>21</v>
      </c>
      <c r="I206" s="449"/>
      <c r="J206" s="449" t="s">
        <v>21</v>
      </c>
      <c r="K206" s="450" t="s">
        <v>1443</v>
      </c>
    </row>
    <row r="207" spans="1:11" ht="18" customHeight="1">
      <c r="A207" s="446"/>
      <c r="B207" s="447"/>
      <c r="C207" s="446"/>
      <c r="D207" s="448"/>
      <c r="E207" s="488"/>
      <c r="F207" s="235">
        <v>251234</v>
      </c>
      <c r="G207" s="449"/>
      <c r="H207" s="449"/>
      <c r="I207" s="449"/>
      <c r="J207" s="449"/>
      <c r="K207" s="450"/>
    </row>
    <row r="208" spans="1:11" ht="15.75" customHeight="1">
      <c r="A208" s="446"/>
      <c r="B208" s="447"/>
      <c r="C208" s="446"/>
      <c r="D208" s="448"/>
      <c r="E208" s="488"/>
      <c r="F208" s="235" t="s">
        <v>23</v>
      </c>
      <c r="G208" s="449"/>
      <c r="H208" s="449"/>
      <c r="I208" s="449"/>
      <c r="J208" s="449"/>
      <c r="K208" s="450"/>
    </row>
    <row r="209" spans="1:11" ht="27" customHeight="1">
      <c r="A209" s="446"/>
      <c r="B209" s="447"/>
      <c r="C209" s="446"/>
      <c r="D209" s="448"/>
      <c r="E209" s="488"/>
      <c r="F209" s="235">
        <v>138178</v>
      </c>
      <c r="G209" s="449"/>
      <c r="H209" s="449"/>
      <c r="I209" s="449"/>
      <c r="J209" s="449"/>
      <c r="K209" s="450"/>
    </row>
    <row r="210" spans="1:11" s="23" customFormat="1" ht="20.25" customHeight="1">
      <c r="A210" s="446"/>
      <c r="B210" s="490" t="s">
        <v>884</v>
      </c>
      <c r="C210" s="446" t="s">
        <v>20</v>
      </c>
      <c r="D210" s="448">
        <v>2013</v>
      </c>
      <c r="E210" s="448"/>
      <c r="F210" s="235" t="s">
        <v>22</v>
      </c>
      <c r="G210" s="449" t="s">
        <v>21</v>
      </c>
      <c r="H210" s="449" t="s">
        <v>21</v>
      </c>
      <c r="I210" s="449"/>
      <c r="J210" s="449" t="s">
        <v>21</v>
      </c>
      <c r="K210" s="535" t="s">
        <v>1044</v>
      </c>
    </row>
    <row r="211" spans="1:11" s="23" customFormat="1">
      <c r="A211" s="446"/>
      <c r="B211" s="490"/>
      <c r="C211" s="446"/>
      <c r="D211" s="448"/>
      <c r="E211" s="448"/>
      <c r="F211" s="235">
        <v>4806542.49</v>
      </c>
      <c r="G211" s="449"/>
      <c r="H211" s="449"/>
      <c r="I211" s="449"/>
      <c r="J211" s="449"/>
      <c r="K211" s="450"/>
    </row>
    <row r="212" spans="1:11" s="23" customFormat="1">
      <c r="A212" s="446"/>
      <c r="B212" s="490"/>
      <c r="C212" s="446"/>
      <c r="D212" s="448"/>
      <c r="E212" s="448"/>
      <c r="F212" s="235" t="s">
        <v>23</v>
      </c>
      <c r="G212" s="449"/>
      <c r="H212" s="449"/>
      <c r="I212" s="449"/>
      <c r="J212" s="449"/>
      <c r="K212" s="450"/>
    </row>
    <row r="213" spans="1:11" s="23" customFormat="1" ht="177.75" customHeight="1">
      <c r="A213" s="446"/>
      <c r="B213" s="490"/>
      <c r="C213" s="446"/>
      <c r="D213" s="448"/>
      <c r="E213" s="448"/>
      <c r="F213" s="235">
        <v>4806542.49</v>
      </c>
      <c r="G213" s="449"/>
      <c r="H213" s="449"/>
      <c r="I213" s="449"/>
      <c r="J213" s="449"/>
      <c r="K213" s="450"/>
    </row>
    <row r="214" spans="1:11" s="23" customFormat="1" ht="20.25" customHeight="1">
      <c r="A214" s="446"/>
      <c r="B214" s="447" t="s">
        <v>1128</v>
      </c>
      <c r="C214" s="446"/>
      <c r="D214" s="448"/>
      <c r="E214" s="448"/>
      <c r="F214" s="235" t="s">
        <v>22</v>
      </c>
      <c r="G214" s="449" t="s">
        <v>21</v>
      </c>
      <c r="H214" s="449" t="s">
        <v>21</v>
      </c>
      <c r="I214" s="449"/>
      <c r="J214" s="449" t="s">
        <v>21</v>
      </c>
      <c r="K214" s="450" t="s">
        <v>1129</v>
      </c>
    </row>
    <row r="215" spans="1:11" s="23" customFormat="1">
      <c r="A215" s="446"/>
      <c r="B215" s="447"/>
      <c r="C215" s="446"/>
      <c r="D215" s="448"/>
      <c r="E215" s="488"/>
      <c r="F215" s="235">
        <v>217798</v>
      </c>
      <c r="G215" s="449"/>
      <c r="H215" s="449"/>
      <c r="I215" s="449"/>
      <c r="J215" s="449"/>
      <c r="K215" s="450"/>
    </row>
    <row r="216" spans="1:11" s="23" customFormat="1">
      <c r="A216" s="446"/>
      <c r="B216" s="447"/>
      <c r="C216" s="446"/>
      <c r="D216" s="448"/>
      <c r="E216" s="488"/>
      <c r="F216" s="235" t="s">
        <v>23</v>
      </c>
      <c r="G216" s="449"/>
      <c r="H216" s="449"/>
      <c r="I216" s="449"/>
      <c r="J216" s="449"/>
      <c r="K216" s="450"/>
    </row>
    <row r="217" spans="1:11" s="23" customFormat="1" ht="91.5" customHeight="1">
      <c r="A217" s="446"/>
      <c r="B217" s="447"/>
      <c r="C217" s="446"/>
      <c r="D217" s="448"/>
      <c r="E217" s="488"/>
      <c r="F217" s="235">
        <v>130678</v>
      </c>
      <c r="G217" s="449"/>
      <c r="H217" s="449"/>
      <c r="I217" s="449"/>
      <c r="J217" s="449"/>
      <c r="K217" s="450"/>
    </row>
    <row r="218" spans="1:11" s="23" customFormat="1" ht="20.25" customHeight="1">
      <c r="A218" s="446"/>
      <c r="B218" s="447" t="s">
        <v>1130</v>
      </c>
      <c r="C218" s="446"/>
      <c r="D218" s="448"/>
      <c r="E218" s="448"/>
      <c r="F218" s="235" t="s">
        <v>22</v>
      </c>
      <c r="G218" s="449" t="s">
        <v>21</v>
      </c>
      <c r="H218" s="449" t="s">
        <v>21</v>
      </c>
      <c r="I218" s="449"/>
      <c r="J218" s="449" t="s">
        <v>21</v>
      </c>
      <c r="K218" s="450" t="s">
        <v>1131</v>
      </c>
    </row>
    <row r="219" spans="1:11" s="23" customFormat="1">
      <c r="A219" s="446"/>
      <c r="B219" s="447"/>
      <c r="C219" s="446"/>
      <c r="D219" s="448"/>
      <c r="E219" s="488"/>
      <c r="F219" s="235">
        <v>249521</v>
      </c>
      <c r="G219" s="449"/>
      <c r="H219" s="449"/>
      <c r="I219" s="449"/>
      <c r="J219" s="449"/>
      <c r="K219" s="450"/>
    </row>
    <row r="220" spans="1:11" s="23" customFormat="1">
      <c r="A220" s="446"/>
      <c r="B220" s="447"/>
      <c r="C220" s="446"/>
      <c r="D220" s="448"/>
      <c r="E220" s="488"/>
      <c r="F220" s="235" t="s">
        <v>23</v>
      </c>
      <c r="G220" s="449"/>
      <c r="H220" s="449"/>
      <c r="I220" s="449"/>
      <c r="J220" s="449"/>
      <c r="K220" s="450"/>
    </row>
    <row r="221" spans="1:11" s="23" customFormat="1">
      <c r="A221" s="446"/>
      <c r="B221" s="447"/>
      <c r="C221" s="446"/>
      <c r="D221" s="448"/>
      <c r="E221" s="488"/>
      <c r="F221" s="235">
        <v>149712</v>
      </c>
      <c r="G221" s="449"/>
      <c r="H221" s="449"/>
      <c r="I221" s="449"/>
      <c r="J221" s="449"/>
      <c r="K221" s="450"/>
    </row>
    <row r="222" spans="1:11" s="23" customFormat="1" ht="20.25" customHeight="1">
      <c r="A222" s="446"/>
      <c r="B222" s="447" t="s">
        <v>1132</v>
      </c>
      <c r="C222" s="446"/>
      <c r="D222" s="448"/>
      <c r="E222" s="448"/>
      <c r="F222" s="235" t="s">
        <v>22</v>
      </c>
      <c r="G222" s="449" t="s">
        <v>21</v>
      </c>
      <c r="H222" s="449" t="s">
        <v>21</v>
      </c>
      <c r="I222" s="449"/>
      <c r="J222" s="449" t="s">
        <v>21</v>
      </c>
      <c r="K222" s="450" t="s">
        <v>1133</v>
      </c>
    </row>
    <row r="223" spans="1:11" s="23" customFormat="1">
      <c r="A223" s="446"/>
      <c r="B223" s="447"/>
      <c r="C223" s="446"/>
      <c r="D223" s="448"/>
      <c r="E223" s="488"/>
      <c r="F223" s="235">
        <v>178665</v>
      </c>
      <c r="G223" s="449"/>
      <c r="H223" s="449"/>
      <c r="I223" s="449"/>
      <c r="J223" s="449"/>
      <c r="K223" s="450"/>
    </row>
    <row r="224" spans="1:11" s="23" customFormat="1">
      <c r="A224" s="446"/>
      <c r="B224" s="447"/>
      <c r="C224" s="446"/>
      <c r="D224" s="448"/>
      <c r="E224" s="488"/>
      <c r="F224" s="235" t="s">
        <v>23</v>
      </c>
      <c r="G224" s="449"/>
      <c r="H224" s="449"/>
      <c r="I224" s="449"/>
      <c r="J224" s="449"/>
      <c r="K224" s="450"/>
    </row>
    <row r="225" spans="1:11" s="23" customFormat="1" ht="38.25" customHeight="1">
      <c r="A225" s="446"/>
      <c r="B225" s="447"/>
      <c r="C225" s="446"/>
      <c r="D225" s="448"/>
      <c r="E225" s="488"/>
      <c r="F225" s="235">
        <v>107199</v>
      </c>
      <c r="G225" s="449"/>
      <c r="H225" s="449"/>
      <c r="I225" s="449"/>
      <c r="J225" s="449"/>
      <c r="K225" s="450"/>
    </row>
    <row r="226" spans="1:11" s="23" customFormat="1" ht="20.25" customHeight="1">
      <c r="A226" s="446"/>
      <c r="B226" s="447" t="s">
        <v>1134</v>
      </c>
      <c r="C226" s="446"/>
      <c r="D226" s="448"/>
      <c r="E226" s="448"/>
      <c r="F226" s="235" t="s">
        <v>22</v>
      </c>
      <c r="G226" s="449" t="s">
        <v>21</v>
      </c>
      <c r="H226" s="449" t="s">
        <v>21</v>
      </c>
      <c r="I226" s="449"/>
      <c r="J226" s="449" t="s">
        <v>21</v>
      </c>
      <c r="K226" s="450" t="s">
        <v>1135</v>
      </c>
    </row>
    <row r="227" spans="1:11" s="23" customFormat="1">
      <c r="A227" s="446"/>
      <c r="B227" s="447"/>
      <c r="C227" s="446"/>
      <c r="D227" s="448"/>
      <c r="E227" s="488"/>
      <c r="F227" s="235">
        <v>1111108</v>
      </c>
      <c r="G227" s="449"/>
      <c r="H227" s="449"/>
      <c r="I227" s="449"/>
      <c r="J227" s="449"/>
      <c r="K227" s="450"/>
    </row>
    <row r="228" spans="1:11" s="23" customFormat="1">
      <c r="A228" s="446"/>
      <c r="B228" s="447"/>
      <c r="C228" s="446"/>
      <c r="D228" s="448"/>
      <c r="E228" s="488"/>
      <c r="F228" s="235" t="s">
        <v>23</v>
      </c>
      <c r="G228" s="449"/>
      <c r="H228" s="449"/>
      <c r="I228" s="449"/>
      <c r="J228" s="449"/>
      <c r="K228" s="450"/>
    </row>
    <row r="229" spans="1:11" s="23" customFormat="1" ht="89.25" customHeight="1">
      <c r="A229" s="446"/>
      <c r="B229" s="447"/>
      <c r="C229" s="446"/>
      <c r="D229" s="448"/>
      <c r="E229" s="488"/>
      <c r="F229" s="235">
        <v>999997</v>
      </c>
      <c r="G229" s="449"/>
      <c r="H229" s="449"/>
      <c r="I229" s="449"/>
      <c r="J229" s="449"/>
      <c r="K229" s="450"/>
    </row>
    <row r="230" spans="1:11" s="23" customFormat="1" ht="20.25" customHeight="1">
      <c r="A230" s="446"/>
      <c r="B230" s="447" t="s">
        <v>1136</v>
      </c>
      <c r="C230" s="446"/>
      <c r="D230" s="448"/>
      <c r="E230" s="448"/>
      <c r="F230" s="235" t="s">
        <v>22</v>
      </c>
      <c r="G230" s="449" t="s">
        <v>21</v>
      </c>
      <c r="H230" s="449" t="s">
        <v>21</v>
      </c>
      <c r="I230" s="449"/>
      <c r="J230" s="449" t="s">
        <v>21</v>
      </c>
      <c r="K230" s="450" t="s">
        <v>1137</v>
      </c>
    </row>
    <row r="231" spans="1:11" s="23" customFormat="1">
      <c r="A231" s="446"/>
      <c r="B231" s="447"/>
      <c r="C231" s="446"/>
      <c r="D231" s="448"/>
      <c r="E231" s="488"/>
      <c r="F231" s="235">
        <v>956606</v>
      </c>
      <c r="G231" s="449"/>
      <c r="H231" s="449"/>
      <c r="I231" s="449"/>
      <c r="J231" s="449"/>
      <c r="K231" s="450"/>
    </row>
    <row r="232" spans="1:11" s="23" customFormat="1">
      <c r="A232" s="446"/>
      <c r="B232" s="447"/>
      <c r="C232" s="446"/>
      <c r="D232" s="448"/>
      <c r="E232" s="488"/>
      <c r="F232" s="235" t="s">
        <v>23</v>
      </c>
      <c r="G232" s="449"/>
      <c r="H232" s="449"/>
      <c r="I232" s="449"/>
      <c r="J232" s="449"/>
      <c r="K232" s="450"/>
    </row>
    <row r="233" spans="1:11" s="23" customFormat="1" ht="52.5" customHeight="1">
      <c r="A233" s="446"/>
      <c r="B233" s="447"/>
      <c r="C233" s="446"/>
      <c r="D233" s="448"/>
      <c r="E233" s="488"/>
      <c r="F233" s="235">
        <v>860945</v>
      </c>
      <c r="G233" s="449"/>
      <c r="H233" s="449"/>
      <c r="I233" s="449"/>
      <c r="J233" s="449"/>
      <c r="K233" s="450"/>
    </row>
    <row r="234" spans="1:11" s="23" customFormat="1" ht="20.25" customHeight="1">
      <c r="A234" s="446"/>
      <c r="B234" s="447" t="s">
        <v>1138</v>
      </c>
      <c r="C234" s="446"/>
      <c r="D234" s="448"/>
      <c r="E234" s="448"/>
      <c r="F234" s="235" t="s">
        <v>22</v>
      </c>
      <c r="G234" s="449" t="s">
        <v>21</v>
      </c>
      <c r="H234" s="449" t="s">
        <v>21</v>
      </c>
      <c r="I234" s="449"/>
      <c r="J234" s="449" t="s">
        <v>21</v>
      </c>
      <c r="K234" s="450" t="s">
        <v>1139</v>
      </c>
    </row>
    <row r="235" spans="1:11" s="23" customFormat="1">
      <c r="A235" s="446"/>
      <c r="B235" s="447"/>
      <c r="C235" s="446"/>
      <c r="D235" s="448"/>
      <c r="E235" s="488"/>
      <c r="F235" s="235">
        <v>806974</v>
      </c>
      <c r="G235" s="449"/>
      <c r="H235" s="449"/>
      <c r="I235" s="449"/>
      <c r="J235" s="449"/>
      <c r="K235" s="450"/>
    </row>
    <row r="236" spans="1:11" s="23" customFormat="1">
      <c r="A236" s="446"/>
      <c r="B236" s="447"/>
      <c r="C236" s="446"/>
      <c r="D236" s="448"/>
      <c r="E236" s="488"/>
      <c r="F236" s="235" t="s">
        <v>23</v>
      </c>
      <c r="G236" s="449"/>
      <c r="H236" s="449"/>
      <c r="I236" s="449"/>
      <c r="J236" s="449"/>
      <c r="K236" s="450"/>
    </row>
    <row r="237" spans="1:11" s="23" customFormat="1" ht="62.25" customHeight="1">
      <c r="A237" s="446"/>
      <c r="B237" s="447"/>
      <c r="C237" s="446"/>
      <c r="D237" s="448"/>
      <c r="E237" s="488"/>
      <c r="F237" s="235">
        <v>726276</v>
      </c>
      <c r="G237" s="449"/>
      <c r="H237" s="449"/>
      <c r="I237" s="449"/>
      <c r="J237" s="449"/>
      <c r="K237" s="450"/>
    </row>
    <row r="238" spans="1:11" s="23" customFormat="1" ht="20.25" customHeight="1">
      <c r="A238" s="446"/>
      <c r="B238" s="447" t="s">
        <v>1140</v>
      </c>
      <c r="C238" s="446"/>
      <c r="D238" s="448"/>
      <c r="E238" s="448"/>
      <c r="F238" s="235" t="s">
        <v>22</v>
      </c>
      <c r="G238" s="449" t="s">
        <v>21</v>
      </c>
      <c r="H238" s="449" t="s">
        <v>21</v>
      </c>
      <c r="I238" s="449"/>
      <c r="J238" s="449" t="s">
        <v>21</v>
      </c>
      <c r="K238" s="450" t="s">
        <v>1141</v>
      </c>
    </row>
    <row r="239" spans="1:11" s="23" customFormat="1">
      <c r="A239" s="446"/>
      <c r="B239" s="447"/>
      <c r="C239" s="446"/>
      <c r="D239" s="448"/>
      <c r="E239" s="488"/>
      <c r="F239" s="235">
        <v>844157</v>
      </c>
      <c r="G239" s="449"/>
      <c r="H239" s="449"/>
      <c r="I239" s="449"/>
      <c r="J239" s="449"/>
      <c r="K239" s="450"/>
    </row>
    <row r="240" spans="1:11" s="23" customFormat="1">
      <c r="A240" s="446"/>
      <c r="B240" s="447"/>
      <c r="C240" s="446"/>
      <c r="D240" s="448"/>
      <c r="E240" s="488"/>
      <c r="F240" s="235" t="s">
        <v>23</v>
      </c>
      <c r="G240" s="449"/>
      <c r="H240" s="449"/>
      <c r="I240" s="449"/>
      <c r="J240" s="449"/>
      <c r="K240" s="450"/>
    </row>
    <row r="241" spans="1:11" s="23" customFormat="1" ht="37.5" customHeight="1">
      <c r="A241" s="446"/>
      <c r="B241" s="447"/>
      <c r="C241" s="446"/>
      <c r="D241" s="448"/>
      <c r="E241" s="488"/>
      <c r="F241" s="235">
        <v>759741</v>
      </c>
      <c r="G241" s="449"/>
      <c r="H241" s="449"/>
      <c r="I241" s="449"/>
      <c r="J241" s="449"/>
      <c r="K241" s="450"/>
    </row>
    <row r="242" spans="1:11" s="23" customFormat="1" ht="20.25" customHeight="1">
      <c r="A242" s="446"/>
      <c r="B242" s="447" t="s">
        <v>1258</v>
      </c>
      <c r="C242" s="446"/>
      <c r="D242" s="448"/>
      <c r="E242" s="448"/>
      <c r="F242" s="235" t="s">
        <v>22</v>
      </c>
      <c r="G242" s="449" t="s">
        <v>21</v>
      </c>
      <c r="H242" s="449" t="s">
        <v>21</v>
      </c>
      <c r="I242" s="449"/>
      <c r="J242" s="449" t="s">
        <v>21</v>
      </c>
      <c r="K242" s="450" t="s">
        <v>1259</v>
      </c>
    </row>
    <row r="243" spans="1:11" s="23" customFormat="1">
      <c r="A243" s="446"/>
      <c r="B243" s="447"/>
      <c r="C243" s="446"/>
      <c r="D243" s="448"/>
      <c r="E243" s="488"/>
      <c r="F243" s="235">
        <v>51000</v>
      </c>
      <c r="G243" s="449"/>
      <c r="H243" s="449"/>
      <c r="I243" s="449"/>
      <c r="J243" s="449"/>
      <c r="K243" s="450"/>
    </row>
    <row r="244" spans="1:11" s="23" customFormat="1">
      <c r="A244" s="446"/>
      <c r="B244" s="447"/>
      <c r="C244" s="446"/>
      <c r="D244" s="448"/>
      <c r="E244" s="488"/>
      <c r="F244" s="235" t="s">
        <v>23</v>
      </c>
      <c r="G244" s="449"/>
      <c r="H244" s="449"/>
      <c r="I244" s="449"/>
      <c r="J244" s="449"/>
      <c r="K244" s="450"/>
    </row>
    <row r="245" spans="1:11" s="23" customFormat="1" ht="14.25" customHeight="1">
      <c r="A245" s="446"/>
      <c r="B245" s="447"/>
      <c r="C245" s="446"/>
      <c r="D245" s="448"/>
      <c r="E245" s="488"/>
      <c r="F245" s="235">
        <v>25500</v>
      </c>
      <c r="G245" s="449"/>
      <c r="H245" s="449"/>
      <c r="I245" s="449"/>
      <c r="J245" s="449"/>
      <c r="K245" s="450"/>
    </row>
    <row r="246" spans="1:11" ht="20.25" customHeight="1">
      <c r="A246" s="543" t="s">
        <v>18</v>
      </c>
      <c r="B246" s="544" t="s">
        <v>198</v>
      </c>
      <c r="C246" s="543" t="s">
        <v>20</v>
      </c>
      <c r="D246" s="545"/>
      <c r="E246" s="85" t="s">
        <v>22</v>
      </c>
      <c r="F246" s="85" t="s">
        <v>22</v>
      </c>
      <c r="G246" s="541" t="s">
        <v>21</v>
      </c>
      <c r="H246" s="541" t="s">
        <v>21</v>
      </c>
      <c r="I246" s="541"/>
      <c r="J246" s="541" t="s">
        <v>21</v>
      </c>
      <c r="K246" s="542" t="s">
        <v>1444</v>
      </c>
    </row>
    <row r="247" spans="1:11">
      <c r="A247" s="543"/>
      <c r="B247" s="544"/>
      <c r="C247" s="543"/>
      <c r="D247" s="545"/>
      <c r="E247" s="240">
        <v>5000000</v>
      </c>
      <c r="F247" s="85">
        <f>F251+F255+F259</f>
        <v>20718560.800000001</v>
      </c>
      <c r="G247" s="541"/>
      <c r="H247" s="541"/>
      <c r="I247" s="541"/>
      <c r="J247" s="541"/>
      <c r="K247" s="539"/>
    </row>
    <row r="248" spans="1:11">
      <c r="A248" s="543"/>
      <c r="B248" s="544"/>
      <c r="C248" s="543"/>
      <c r="D248" s="545"/>
      <c r="E248" s="540"/>
      <c r="F248" s="85" t="s">
        <v>23</v>
      </c>
      <c r="G248" s="541"/>
      <c r="H248" s="541"/>
      <c r="I248" s="541"/>
      <c r="J248" s="541"/>
      <c r="K248" s="539"/>
    </row>
    <row r="249" spans="1:11" ht="25.5" customHeight="1">
      <c r="A249" s="543"/>
      <c r="B249" s="544"/>
      <c r="C249" s="543"/>
      <c r="D249" s="545"/>
      <c r="E249" s="540"/>
      <c r="F249" s="85">
        <f>F253+F257+F261</f>
        <v>17137393.579999998</v>
      </c>
      <c r="G249" s="541"/>
      <c r="H249" s="541"/>
      <c r="I249" s="541"/>
      <c r="J249" s="541"/>
      <c r="K249" s="539"/>
    </row>
    <row r="250" spans="1:11" ht="20.25" customHeight="1">
      <c r="A250" s="446"/>
      <c r="B250" s="447" t="s">
        <v>854</v>
      </c>
      <c r="C250" s="446"/>
      <c r="D250" s="448"/>
      <c r="E250" s="448"/>
      <c r="F250" s="235" t="s">
        <v>22</v>
      </c>
      <c r="G250" s="449" t="s">
        <v>21</v>
      </c>
      <c r="H250" s="449" t="s">
        <v>21</v>
      </c>
      <c r="I250" s="449"/>
      <c r="J250" s="449" t="s">
        <v>21</v>
      </c>
      <c r="K250" s="450" t="s">
        <v>1445</v>
      </c>
    </row>
    <row r="251" spans="1:11">
      <c r="A251" s="446"/>
      <c r="B251" s="447"/>
      <c r="C251" s="446"/>
      <c r="D251" s="448"/>
      <c r="E251" s="488"/>
      <c r="F251" s="235">
        <v>9000000</v>
      </c>
      <c r="G251" s="449"/>
      <c r="H251" s="449"/>
      <c r="I251" s="449"/>
      <c r="J251" s="449"/>
      <c r="K251" s="450"/>
    </row>
    <row r="252" spans="1:11">
      <c r="A252" s="446"/>
      <c r="B252" s="447"/>
      <c r="C252" s="446"/>
      <c r="D252" s="448"/>
      <c r="E252" s="488"/>
      <c r="F252" s="235" t="s">
        <v>23</v>
      </c>
      <c r="G252" s="449"/>
      <c r="H252" s="449"/>
      <c r="I252" s="449"/>
      <c r="J252" s="449"/>
      <c r="K252" s="450"/>
    </row>
    <row r="253" spans="1:11">
      <c r="A253" s="446"/>
      <c r="B253" s="447"/>
      <c r="C253" s="446"/>
      <c r="D253" s="448"/>
      <c r="E253" s="488"/>
      <c r="F253" s="235">
        <v>7650000</v>
      </c>
      <c r="G253" s="449"/>
      <c r="H253" s="449"/>
      <c r="I253" s="449"/>
      <c r="J253" s="449"/>
      <c r="K253" s="450"/>
    </row>
    <row r="254" spans="1:11" ht="20.25" customHeight="1">
      <c r="A254" s="446"/>
      <c r="B254" s="447" t="s">
        <v>855</v>
      </c>
      <c r="C254" s="446"/>
      <c r="D254" s="448"/>
      <c r="E254" s="448"/>
      <c r="F254" s="235" t="s">
        <v>22</v>
      </c>
      <c r="G254" s="449" t="s">
        <v>21</v>
      </c>
      <c r="H254" s="449" t="s">
        <v>21</v>
      </c>
      <c r="I254" s="449"/>
      <c r="J254" s="449" t="s">
        <v>21</v>
      </c>
      <c r="K254" s="450" t="s">
        <v>1446</v>
      </c>
    </row>
    <row r="255" spans="1:11">
      <c r="A255" s="446"/>
      <c r="B255" s="447"/>
      <c r="C255" s="446"/>
      <c r="D255" s="448"/>
      <c r="E255" s="488"/>
      <c r="F255" s="235">
        <v>1749874.8</v>
      </c>
      <c r="G255" s="449"/>
      <c r="H255" s="449"/>
      <c r="I255" s="449"/>
      <c r="J255" s="449"/>
      <c r="K255" s="450"/>
    </row>
    <row r="256" spans="1:11">
      <c r="A256" s="446"/>
      <c r="B256" s="447"/>
      <c r="C256" s="446"/>
      <c r="D256" s="448"/>
      <c r="E256" s="488"/>
      <c r="F256" s="235" t="s">
        <v>23</v>
      </c>
      <c r="G256" s="449"/>
      <c r="H256" s="449"/>
      <c r="I256" s="449"/>
      <c r="J256" s="449"/>
      <c r="K256" s="450"/>
    </row>
    <row r="257" spans="1:11">
      <c r="A257" s="446"/>
      <c r="B257" s="447"/>
      <c r="C257" s="446"/>
      <c r="D257" s="448"/>
      <c r="E257" s="488"/>
      <c r="F257" s="235">
        <v>1487393.58</v>
      </c>
      <c r="G257" s="449"/>
      <c r="H257" s="449"/>
      <c r="I257" s="449"/>
      <c r="J257" s="449"/>
      <c r="K257" s="450"/>
    </row>
    <row r="258" spans="1:11" s="23" customFormat="1" ht="20.25" customHeight="1">
      <c r="A258" s="446"/>
      <c r="B258" s="447" t="s">
        <v>1122</v>
      </c>
      <c r="C258" s="446"/>
      <c r="D258" s="448"/>
      <c r="E258" s="448"/>
      <c r="F258" s="235" t="s">
        <v>22</v>
      </c>
      <c r="G258" s="449" t="s">
        <v>21</v>
      </c>
      <c r="H258" s="449" t="s">
        <v>21</v>
      </c>
      <c r="I258" s="449"/>
      <c r="J258" s="449" t="s">
        <v>21</v>
      </c>
      <c r="K258" s="450" t="s">
        <v>1123</v>
      </c>
    </row>
    <row r="259" spans="1:11" s="23" customFormat="1">
      <c r="A259" s="446"/>
      <c r="B259" s="447"/>
      <c r="C259" s="446"/>
      <c r="D259" s="448"/>
      <c r="E259" s="488"/>
      <c r="F259" s="235">
        <v>9968686</v>
      </c>
      <c r="G259" s="449"/>
      <c r="H259" s="449"/>
      <c r="I259" s="449"/>
      <c r="J259" s="449"/>
      <c r="K259" s="450"/>
    </row>
    <row r="260" spans="1:11" s="23" customFormat="1">
      <c r="A260" s="446"/>
      <c r="B260" s="447"/>
      <c r="C260" s="446"/>
      <c r="D260" s="448"/>
      <c r="E260" s="488"/>
      <c r="F260" s="235" t="s">
        <v>23</v>
      </c>
      <c r="G260" s="449"/>
      <c r="H260" s="449"/>
      <c r="I260" s="449"/>
      <c r="J260" s="449"/>
      <c r="K260" s="450"/>
    </row>
    <row r="261" spans="1:11" s="23" customFormat="1" ht="38.25" customHeight="1">
      <c r="A261" s="446"/>
      <c r="B261" s="447"/>
      <c r="C261" s="446"/>
      <c r="D261" s="448"/>
      <c r="E261" s="488"/>
      <c r="F261" s="235">
        <v>8000000</v>
      </c>
      <c r="G261" s="449"/>
      <c r="H261" s="449"/>
      <c r="I261" s="449"/>
      <c r="J261" s="449"/>
      <c r="K261" s="450"/>
    </row>
    <row r="262" spans="1:11" ht="20.25" customHeight="1">
      <c r="A262" s="543" t="s">
        <v>18</v>
      </c>
      <c r="B262" s="544" t="s">
        <v>199</v>
      </c>
      <c r="C262" s="543" t="s">
        <v>20</v>
      </c>
      <c r="D262" s="545"/>
      <c r="E262" s="85" t="s">
        <v>22</v>
      </c>
      <c r="F262" s="85" t="s">
        <v>22</v>
      </c>
      <c r="G262" s="541" t="s">
        <v>21</v>
      </c>
      <c r="H262" s="541" t="s">
        <v>21</v>
      </c>
      <c r="I262" s="541"/>
      <c r="J262" s="541" t="s">
        <v>21</v>
      </c>
      <c r="K262" s="539"/>
    </row>
    <row r="263" spans="1:11">
      <c r="A263" s="543"/>
      <c r="B263" s="544"/>
      <c r="C263" s="543"/>
      <c r="D263" s="545"/>
      <c r="E263" s="240">
        <v>5000000</v>
      </c>
      <c r="F263" s="85">
        <v>0</v>
      </c>
      <c r="G263" s="541"/>
      <c r="H263" s="541"/>
      <c r="I263" s="541"/>
      <c r="J263" s="541"/>
      <c r="K263" s="539"/>
    </row>
    <row r="264" spans="1:11">
      <c r="A264" s="543"/>
      <c r="B264" s="544"/>
      <c r="C264" s="543"/>
      <c r="D264" s="545"/>
      <c r="E264" s="540"/>
      <c r="F264" s="85" t="s">
        <v>23</v>
      </c>
      <c r="G264" s="541"/>
      <c r="H264" s="541"/>
      <c r="I264" s="541"/>
      <c r="J264" s="541"/>
      <c r="K264" s="539"/>
    </row>
    <row r="265" spans="1:11">
      <c r="A265" s="543"/>
      <c r="B265" s="544"/>
      <c r="C265" s="543"/>
      <c r="D265" s="545"/>
      <c r="E265" s="540"/>
      <c r="F265" s="85">
        <v>0</v>
      </c>
      <c r="G265" s="541"/>
      <c r="H265" s="541"/>
      <c r="I265" s="541"/>
      <c r="J265" s="541"/>
      <c r="K265" s="539"/>
    </row>
  </sheetData>
  <mergeCells count="577">
    <mergeCell ref="A242:A245"/>
    <mergeCell ref="B242:B245"/>
    <mergeCell ref="C242:C245"/>
    <mergeCell ref="D242:D245"/>
    <mergeCell ref="E242:E245"/>
    <mergeCell ref="G242:G245"/>
    <mergeCell ref="H242:I245"/>
    <mergeCell ref="J242:J245"/>
    <mergeCell ref="K242:K245"/>
    <mergeCell ref="A238:A241"/>
    <mergeCell ref="B238:B241"/>
    <mergeCell ref="C238:C241"/>
    <mergeCell ref="D238:D241"/>
    <mergeCell ref="E238:E241"/>
    <mergeCell ref="G238:G241"/>
    <mergeCell ref="H238:I241"/>
    <mergeCell ref="J238:J241"/>
    <mergeCell ref="K238:K241"/>
    <mergeCell ref="A234:A237"/>
    <mergeCell ref="B234:B237"/>
    <mergeCell ref="C234:C237"/>
    <mergeCell ref="D234:D237"/>
    <mergeCell ref="E234:E237"/>
    <mergeCell ref="G234:G237"/>
    <mergeCell ref="H234:I237"/>
    <mergeCell ref="J234:J237"/>
    <mergeCell ref="K234:K237"/>
    <mergeCell ref="A230:A233"/>
    <mergeCell ref="B230:B233"/>
    <mergeCell ref="C230:C233"/>
    <mergeCell ref="D230:D233"/>
    <mergeCell ref="E230:E233"/>
    <mergeCell ref="G230:G233"/>
    <mergeCell ref="H230:I233"/>
    <mergeCell ref="J230:J233"/>
    <mergeCell ref="K230:K233"/>
    <mergeCell ref="A226:A229"/>
    <mergeCell ref="B226:B229"/>
    <mergeCell ref="C226:C229"/>
    <mergeCell ref="D226:D229"/>
    <mergeCell ref="E226:E229"/>
    <mergeCell ref="G226:G229"/>
    <mergeCell ref="H226:I229"/>
    <mergeCell ref="J226:J229"/>
    <mergeCell ref="K226:K229"/>
    <mergeCell ref="A222:A225"/>
    <mergeCell ref="B222:B225"/>
    <mergeCell ref="C222:C225"/>
    <mergeCell ref="D222:D225"/>
    <mergeCell ref="E222:E225"/>
    <mergeCell ref="G222:G225"/>
    <mergeCell ref="H222:I225"/>
    <mergeCell ref="J222:J225"/>
    <mergeCell ref="K222:K225"/>
    <mergeCell ref="A218:A221"/>
    <mergeCell ref="B218:B221"/>
    <mergeCell ref="C218:C221"/>
    <mergeCell ref="D218:D221"/>
    <mergeCell ref="E218:E221"/>
    <mergeCell ref="G218:G221"/>
    <mergeCell ref="H218:I221"/>
    <mergeCell ref="J218:J221"/>
    <mergeCell ref="K218:K221"/>
    <mergeCell ref="A214:A217"/>
    <mergeCell ref="B214:B217"/>
    <mergeCell ref="C214:C217"/>
    <mergeCell ref="D214:D217"/>
    <mergeCell ref="E214:E217"/>
    <mergeCell ref="G214:G217"/>
    <mergeCell ref="H214:I217"/>
    <mergeCell ref="J214:J217"/>
    <mergeCell ref="K214:K217"/>
    <mergeCell ref="A258:A261"/>
    <mergeCell ref="B258:B261"/>
    <mergeCell ref="C258:C261"/>
    <mergeCell ref="D258:D261"/>
    <mergeCell ref="E258:E261"/>
    <mergeCell ref="G258:G261"/>
    <mergeCell ref="H258:I261"/>
    <mergeCell ref="J258:J261"/>
    <mergeCell ref="K258:K261"/>
    <mergeCell ref="E52:E53"/>
    <mergeCell ref="J54:J57"/>
    <mergeCell ref="K54:K57"/>
    <mergeCell ref="E56:E57"/>
    <mergeCell ref="J58:J61"/>
    <mergeCell ref="K58:K61"/>
    <mergeCell ref="J62:J65"/>
    <mergeCell ref="K62:K65"/>
    <mergeCell ref="G66:G69"/>
    <mergeCell ref="H66:I69"/>
    <mergeCell ref="J66:J69"/>
    <mergeCell ref="K66:K69"/>
    <mergeCell ref="E58:E61"/>
    <mergeCell ref="H54:I57"/>
    <mergeCell ref="H58:I61"/>
    <mergeCell ref="H62:I65"/>
    <mergeCell ref="I2:I5"/>
    <mergeCell ref="J2:J5"/>
    <mergeCell ref="K2:K5"/>
    <mergeCell ref="G6:G9"/>
    <mergeCell ref="H6:H9"/>
    <mergeCell ref="I6:I9"/>
    <mergeCell ref="A2:A5"/>
    <mergeCell ref="B2:B5"/>
    <mergeCell ref="C2:C5"/>
    <mergeCell ref="D2:D5"/>
    <mergeCell ref="G2:G5"/>
    <mergeCell ref="H2:H5"/>
    <mergeCell ref="J6:J9"/>
    <mergeCell ref="K6:K9"/>
    <mergeCell ref="E8:E9"/>
    <mergeCell ref="G18:G21"/>
    <mergeCell ref="H18:I21"/>
    <mergeCell ref="J18:J21"/>
    <mergeCell ref="K18:K21"/>
    <mergeCell ref="E20:E21"/>
    <mergeCell ref="G10:G13"/>
    <mergeCell ref="H10:I13"/>
    <mergeCell ref="J10:J13"/>
    <mergeCell ref="K10:K13"/>
    <mergeCell ref="E12:E13"/>
    <mergeCell ref="G29:G33"/>
    <mergeCell ref="G22:K24"/>
    <mergeCell ref="E23:E24"/>
    <mergeCell ref="A25:A28"/>
    <mergeCell ref="B25:B28"/>
    <mergeCell ref="C25:C28"/>
    <mergeCell ref="D25:D28"/>
    <mergeCell ref="G25:G28"/>
    <mergeCell ref="H25:I28"/>
    <mergeCell ref="J25:J28"/>
    <mergeCell ref="K25:K28"/>
    <mergeCell ref="A6:A24"/>
    <mergeCell ref="B6:B24"/>
    <mergeCell ref="C6:C24"/>
    <mergeCell ref="D6:D24"/>
    <mergeCell ref="H29:I33"/>
    <mergeCell ref="J29:J33"/>
    <mergeCell ref="K29:K33"/>
    <mergeCell ref="E31:E33"/>
    <mergeCell ref="G14:G17"/>
    <mergeCell ref="H14:I17"/>
    <mergeCell ref="J14:J17"/>
    <mergeCell ref="K14:K17"/>
    <mergeCell ref="E16:E17"/>
    <mergeCell ref="A42:A45"/>
    <mergeCell ref="B42:B45"/>
    <mergeCell ref="C42:C45"/>
    <mergeCell ref="D42:D45"/>
    <mergeCell ref="G42:G45"/>
    <mergeCell ref="H42:I45"/>
    <mergeCell ref="J42:J45"/>
    <mergeCell ref="A38:A41"/>
    <mergeCell ref="B38:B41"/>
    <mergeCell ref="C38:C41"/>
    <mergeCell ref="D38:D41"/>
    <mergeCell ref="G38:G41"/>
    <mergeCell ref="J38:J41"/>
    <mergeCell ref="E38:E41"/>
    <mergeCell ref="B34:B37"/>
    <mergeCell ref="C34:C37"/>
    <mergeCell ref="D34:D37"/>
    <mergeCell ref="G34:G37"/>
    <mergeCell ref="H34:I37"/>
    <mergeCell ref="J46:J49"/>
    <mergeCell ref="K46:K49"/>
    <mergeCell ref="J34:J37"/>
    <mergeCell ref="K34:K37"/>
    <mergeCell ref="E36:E37"/>
    <mergeCell ref="E48:E49"/>
    <mergeCell ref="K38:K41"/>
    <mergeCell ref="A1:K1"/>
    <mergeCell ref="A50:A53"/>
    <mergeCell ref="B50:B53"/>
    <mergeCell ref="C50:C53"/>
    <mergeCell ref="D50:D53"/>
    <mergeCell ref="G50:G53"/>
    <mergeCell ref="H50:I53"/>
    <mergeCell ref="J50:J53"/>
    <mergeCell ref="K50:K53"/>
    <mergeCell ref="K42:K45"/>
    <mergeCell ref="E44:E45"/>
    <mergeCell ref="A46:A49"/>
    <mergeCell ref="B46:B49"/>
    <mergeCell ref="C46:C49"/>
    <mergeCell ref="D46:D49"/>
    <mergeCell ref="G46:G49"/>
    <mergeCell ref="H46:I49"/>
    <mergeCell ref="H38:I41"/>
    <mergeCell ref="E27:E28"/>
    <mergeCell ref="A29:A33"/>
    <mergeCell ref="B29:B33"/>
    <mergeCell ref="C29:C33"/>
    <mergeCell ref="D29:D33"/>
    <mergeCell ref="A34:A37"/>
    <mergeCell ref="A66:A69"/>
    <mergeCell ref="B66:B69"/>
    <mergeCell ref="C66:C69"/>
    <mergeCell ref="D66:D69"/>
    <mergeCell ref="A54:A57"/>
    <mergeCell ref="B54:B57"/>
    <mergeCell ref="C54:C57"/>
    <mergeCell ref="D54:D57"/>
    <mergeCell ref="G54:G57"/>
    <mergeCell ref="A58:A61"/>
    <mergeCell ref="B58:B61"/>
    <mergeCell ref="C58:C61"/>
    <mergeCell ref="D58:D61"/>
    <mergeCell ref="G58:G61"/>
    <mergeCell ref="A62:A65"/>
    <mergeCell ref="B62:B65"/>
    <mergeCell ref="C62:C65"/>
    <mergeCell ref="D62:D65"/>
    <mergeCell ref="G62:G65"/>
    <mergeCell ref="E62:E65"/>
    <mergeCell ref="E66:E69"/>
    <mergeCell ref="G250:G253"/>
    <mergeCell ref="H250:I253"/>
    <mergeCell ref="J250:J253"/>
    <mergeCell ref="K250:K253"/>
    <mergeCell ref="A254:A257"/>
    <mergeCell ref="B254:B257"/>
    <mergeCell ref="C254:C257"/>
    <mergeCell ref="A246:A249"/>
    <mergeCell ref="B246:B249"/>
    <mergeCell ref="C246:C249"/>
    <mergeCell ref="D246:D249"/>
    <mergeCell ref="G246:G249"/>
    <mergeCell ref="H246:I249"/>
    <mergeCell ref="E250:E253"/>
    <mergeCell ref="E254:E257"/>
    <mergeCell ref="D254:D257"/>
    <mergeCell ref="G254:G257"/>
    <mergeCell ref="H254:I257"/>
    <mergeCell ref="J254:J257"/>
    <mergeCell ref="K254:K257"/>
    <mergeCell ref="A70:A73"/>
    <mergeCell ref="B70:B73"/>
    <mergeCell ref="C70:C73"/>
    <mergeCell ref="D70:D73"/>
    <mergeCell ref="G70:G73"/>
    <mergeCell ref="H70:I73"/>
    <mergeCell ref="J70:J73"/>
    <mergeCell ref="K70:K73"/>
    <mergeCell ref="K262:K265"/>
    <mergeCell ref="E264:E265"/>
    <mergeCell ref="J246:J249"/>
    <mergeCell ref="K246:K249"/>
    <mergeCell ref="E248:E249"/>
    <mergeCell ref="A262:A265"/>
    <mergeCell ref="B262:B265"/>
    <mergeCell ref="C262:C265"/>
    <mergeCell ref="D262:D265"/>
    <mergeCell ref="G262:G265"/>
    <mergeCell ref="H262:I265"/>
    <mergeCell ref="J262:J265"/>
    <mergeCell ref="A250:A253"/>
    <mergeCell ref="B250:B253"/>
    <mergeCell ref="C250:C253"/>
    <mergeCell ref="D250:D253"/>
    <mergeCell ref="A78:A81"/>
    <mergeCell ref="B78:B81"/>
    <mergeCell ref="C78:C81"/>
    <mergeCell ref="D78:D81"/>
    <mergeCell ref="G78:G81"/>
    <mergeCell ref="H78:I81"/>
    <mergeCell ref="J78:J81"/>
    <mergeCell ref="K78:K81"/>
    <mergeCell ref="A74:A77"/>
    <mergeCell ref="B74:B77"/>
    <mergeCell ref="C74:C77"/>
    <mergeCell ref="D74:D77"/>
    <mergeCell ref="G74:G77"/>
    <mergeCell ref="H74:I77"/>
    <mergeCell ref="J74:J77"/>
    <mergeCell ref="K74:K77"/>
    <mergeCell ref="A86:A89"/>
    <mergeCell ref="B86:B89"/>
    <mergeCell ref="C86:C89"/>
    <mergeCell ref="D86:D89"/>
    <mergeCell ref="G86:G89"/>
    <mergeCell ref="H86:I89"/>
    <mergeCell ref="J86:J89"/>
    <mergeCell ref="K86:K89"/>
    <mergeCell ref="A82:A85"/>
    <mergeCell ref="B82:B85"/>
    <mergeCell ref="C82:C85"/>
    <mergeCell ref="D82:D85"/>
    <mergeCell ref="G82:G85"/>
    <mergeCell ref="H82:I85"/>
    <mergeCell ref="J82:J85"/>
    <mergeCell ref="K82:K85"/>
    <mergeCell ref="A94:A97"/>
    <mergeCell ref="B94:B97"/>
    <mergeCell ref="C94:C97"/>
    <mergeCell ref="D94:D97"/>
    <mergeCell ref="G94:G97"/>
    <mergeCell ref="H94:I97"/>
    <mergeCell ref="J94:J97"/>
    <mergeCell ref="K94:K97"/>
    <mergeCell ref="A90:A93"/>
    <mergeCell ref="B90:B93"/>
    <mergeCell ref="C90:C93"/>
    <mergeCell ref="D90:D93"/>
    <mergeCell ref="G90:G93"/>
    <mergeCell ref="H90:I93"/>
    <mergeCell ref="J90:J93"/>
    <mergeCell ref="K90:K93"/>
    <mergeCell ref="A98:A101"/>
    <mergeCell ref="B98:B101"/>
    <mergeCell ref="C98:C101"/>
    <mergeCell ref="D98:D101"/>
    <mergeCell ref="G98:G101"/>
    <mergeCell ref="H98:I101"/>
    <mergeCell ref="J98:J101"/>
    <mergeCell ref="K98:K101"/>
    <mergeCell ref="E98:E101"/>
    <mergeCell ref="A102:A105"/>
    <mergeCell ref="B102:B105"/>
    <mergeCell ref="C102:C105"/>
    <mergeCell ref="D102:D105"/>
    <mergeCell ref="G102:G105"/>
    <mergeCell ref="H102:I105"/>
    <mergeCell ref="J102:J105"/>
    <mergeCell ref="K102:K105"/>
    <mergeCell ref="E102:E105"/>
    <mergeCell ref="A106:A109"/>
    <mergeCell ref="B106:B109"/>
    <mergeCell ref="C106:C109"/>
    <mergeCell ref="D106:D109"/>
    <mergeCell ref="G106:G109"/>
    <mergeCell ref="H106:I109"/>
    <mergeCell ref="J106:J109"/>
    <mergeCell ref="K106:K109"/>
    <mergeCell ref="E106:E109"/>
    <mergeCell ref="A110:A113"/>
    <mergeCell ref="B110:B113"/>
    <mergeCell ref="C110:C113"/>
    <mergeCell ref="D110:D113"/>
    <mergeCell ref="G110:G113"/>
    <mergeCell ref="H110:I113"/>
    <mergeCell ref="J110:J113"/>
    <mergeCell ref="K110:K113"/>
    <mergeCell ref="E110:E113"/>
    <mergeCell ref="A114:A117"/>
    <mergeCell ref="B114:B117"/>
    <mergeCell ref="C114:C117"/>
    <mergeCell ref="D114:D117"/>
    <mergeCell ref="G114:G117"/>
    <mergeCell ref="H114:I117"/>
    <mergeCell ref="J114:J117"/>
    <mergeCell ref="K114:K117"/>
    <mergeCell ref="E114:E117"/>
    <mergeCell ref="A118:A121"/>
    <mergeCell ref="B118:B121"/>
    <mergeCell ref="C118:C121"/>
    <mergeCell ref="D118:D121"/>
    <mergeCell ref="G118:G121"/>
    <mergeCell ref="H118:I121"/>
    <mergeCell ref="J118:J121"/>
    <mergeCell ref="K118:K121"/>
    <mergeCell ref="E118:E121"/>
    <mergeCell ref="A122:A125"/>
    <mergeCell ref="B122:B125"/>
    <mergeCell ref="C122:C125"/>
    <mergeCell ref="D122:D125"/>
    <mergeCell ref="G122:G125"/>
    <mergeCell ref="H122:I125"/>
    <mergeCell ref="J122:J125"/>
    <mergeCell ref="K122:K125"/>
    <mergeCell ref="E122:E125"/>
    <mergeCell ref="A126:A129"/>
    <mergeCell ref="B126:B129"/>
    <mergeCell ref="C126:C129"/>
    <mergeCell ref="D126:D129"/>
    <mergeCell ref="G126:G129"/>
    <mergeCell ref="H126:I129"/>
    <mergeCell ref="J126:J129"/>
    <mergeCell ref="K126:K129"/>
    <mergeCell ref="E126:E129"/>
    <mergeCell ref="A130:A133"/>
    <mergeCell ref="B130:B133"/>
    <mergeCell ref="C130:C133"/>
    <mergeCell ref="D130:D133"/>
    <mergeCell ref="G130:G133"/>
    <mergeCell ref="H130:I133"/>
    <mergeCell ref="J130:J133"/>
    <mergeCell ref="K130:K133"/>
    <mergeCell ref="E130:E133"/>
    <mergeCell ref="A134:A137"/>
    <mergeCell ref="B134:B137"/>
    <mergeCell ref="C134:C137"/>
    <mergeCell ref="D134:D137"/>
    <mergeCell ref="G134:G137"/>
    <mergeCell ref="H134:I137"/>
    <mergeCell ref="J134:J137"/>
    <mergeCell ref="K134:K137"/>
    <mergeCell ref="E134:E137"/>
    <mergeCell ref="A138:A141"/>
    <mergeCell ref="B138:B141"/>
    <mergeCell ref="C138:C141"/>
    <mergeCell ref="D138:D141"/>
    <mergeCell ref="G138:G141"/>
    <mergeCell ref="H138:I141"/>
    <mergeCell ref="J138:J141"/>
    <mergeCell ref="K138:K141"/>
    <mergeCell ref="E138:E141"/>
    <mergeCell ref="A142:A145"/>
    <mergeCell ref="B142:B145"/>
    <mergeCell ref="C142:C145"/>
    <mergeCell ref="D142:D145"/>
    <mergeCell ref="G142:G145"/>
    <mergeCell ref="H142:I145"/>
    <mergeCell ref="J142:J145"/>
    <mergeCell ref="K142:K145"/>
    <mergeCell ref="E142:E145"/>
    <mergeCell ref="A146:A149"/>
    <mergeCell ref="B146:B149"/>
    <mergeCell ref="C146:C149"/>
    <mergeCell ref="D146:D149"/>
    <mergeCell ref="G146:G149"/>
    <mergeCell ref="H146:I149"/>
    <mergeCell ref="J146:J149"/>
    <mergeCell ref="K146:K149"/>
    <mergeCell ref="E146:E149"/>
    <mergeCell ref="A150:A153"/>
    <mergeCell ref="B150:B153"/>
    <mergeCell ref="C150:C153"/>
    <mergeCell ref="D150:D153"/>
    <mergeCell ref="G150:G153"/>
    <mergeCell ref="H150:I153"/>
    <mergeCell ref="J150:J153"/>
    <mergeCell ref="K150:K153"/>
    <mergeCell ref="E150:E153"/>
    <mergeCell ref="A154:A157"/>
    <mergeCell ref="B154:B157"/>
    <mergeCell ref="C154:C157"/>
    <mergeCell ref="D154:D157"/>
    <mergeCell ref="G154:G157"/>
    <mergeCell ref="H154:I157"/>
    <mergeCell ref="J154:J157"/>
    <mergeCell ref="K154:K157"/>
    <mergeCell ref="E154:E157"/>
    <mergeCell ref="A158:A161"/>
    <mergeCell ref="B158:B161"/>
    <mergeCell ref="C158:C161"/>
    <mergeCell ref="D158:D161"/>
    <mergeCell ref="G158:G161"/>
    <mergeCell ref="H158:I161"/>
    <mergeCell ref="J158:J161"/>
    <mergeCell ref="K158:K161"/>
    <mergeCell ref="E158:E161"/>
    <mergeCell ref="A162:A165"/>
    <mergeCell ref="B162:B165"/>
    <mergeCell ref="C162:C165"/>
    <mergeCell ref="D162:D165"/>
    <mergeCell ref="G162:G165"/>
    <mergeCell ref="H162:I165"/>
    <mergeCell ref="J162:J165"/>
    <mergeCell ref="K162:K165"/>
    <mergeCell ref="E162:E165"/>
    <mergeCell ref="A166:A169"/>
    <mergeCell ref="B166:B169"/>
    <mergeCell ref="C166:C169"/>
    <mergeCell ref="D166:D169"/>
    <mergeCell ref="G166:G169"/>
    <mergeCell ref="H166:I169"/>
    <mergeCell ref="J166:J169"/>
    <mergeCell ref="K166:K169"/>
    <mergeCell ref="E166:E169"/>
    <mergeCell ref="A170:A173"/>
    <mergeCell ref="B170:B173"/>
    <mergeCell ref="C170:C173"/>
    <mergeCell ref="D170:D173"/>
    <mergeCell ref="G170:G173"/>
    <mergeCell ref="H170:I173"/>
    <mergeCell ref="J170:J173"/>
    <mergeCell ref="K170:K173"/>
    <mergeCell ref="E170:E173"/>
    <mergeCell ref="A174:A177"/>
    <mergeCell ref="B174:B177"/>
    <mergeCell ref="C174:C177"/>
    <mergeCell ref="D174:D177"/>
    <mergeCell ref="G174:G177"/>
    <mergeCell ref="H174:I177"/>
    <mergeCell ref="J174:J177"/>
    <mergeCell ref="K174:K177"/>
    <mergeCell ref="E174:E177"/>
    <mergeCell ref="A178:A181"/>
    <mergeCell ref="B178:B181"/>
    <mergeCell ref="C178:C181"/>
    <mergeCell ref="D178:D181"/>
    <mergeCell ref="G178:G181"/>
    <mergeCell ref="H178:I181"/>
    <mergeCell ref="J178:J181"/>
    <mergeCell ref="K178:K181"/>
    <mergeCell ref="E178:E181"/>
    <mergeCell ref="G186:G189"/>
    <mergeCell ref="H186:I189"/>
    <mergeCell ref="J186:J189"/>
    <mergeCell ref="K186:K189"/>
    <mergeCell ref="E186:E189"/>
    <mergeCell ref="A182:A185"/>
    <mergeCell ref="B182:B185"/>
    <mergeCell ref="C182:C185"/>
    <mergeCell ref="D182:D185"/>
    <mergeCell ref="G182:G185"/>
    <mergeCell ref="H182:I185"/>
    <mergeCell ref="J182:J185"/>
    <mergeCell ref="K182:K185"/>
    <mergeCell ref="E182:E185"/>
    <mergeCell ref="G194:G197"/>
    <mergeCell ref="H194:I197"/>
    <mergeCell ref="J194:J197"/>
    <mergeCell ref="K194:K197"/>
    <mergeCell ref="E194:E197"/>
    <mergeCell ref="A190:A193"/>
    <mergeCell ref="B190:B193"/>
    <mergeCell ref="C190:C193"/>
    <mergeCell ref="D190:D193"/>
    <mergeCell ref="G190:G193"/>
    <mergeCell ref="H190:I193"/>
    <mergeCell ref="J190:J193"/>
    <mergeCell ref="K190:K193"/>
    <mergeCell ref="E190:E193"/>
    <mergeCell ref="G202:G205"/>
    <mergeCell ref="H202:I205"/>
    <mergeCell ref="J202:J205"/>
    <mergeCell ref="K202:K205"/>
    <mergeCell ref="E202:E205"/>
    <mergeCell ref="A198:A201"/>
    <mergeCell ref="B198:B201"/>
    <mergeCell ref="C198:C201"/>
    <mergeCell ref="D198:D201"/>
    <mergeCell ref="G198:G201"/>
    <mergeCell ref="H198:I201"/>
    <mergeCell ref="J198:J201"/>
    <mergeCell ref="K198:K201"/>
    <mergeCell ref="E198:E201"/>
    <mergeCell ref="G210:G213"/>
    <mergeCell ref="H210:I213"/>
    <mergeCell ref="J210:J213"/>
    <mergeCell ref="K210:K213"/>
    <mergeCell ref="A206:A209"/>
    <mergeCell ref="B206:B209"/>
    <mergeCell ref="C206:C209"/>
    <mergeCell ref="D206:D209"/>
    <mergeCell ref="G206:G209"/>
    <mergeCell ref="H206:I209"/>
    <mergeCell ref="J206:J209"/>
    <mergeCell ref="K206:K209"/>
    <mergeCell ref="E206:E209"/>
    <mergeCell ref="E70:E73"/>
    <mergeCell ref="E74:E77"/>
    <mergeCell ref="E78:E81"/>
    <mergeCell ref="E82:E85"/>
    <mergeCell ref="E86:E89"/>
    <mergeCell ref="E90:E93"/>
    <mergeCell ref="E94:E97"/>
    <mergeCell ref="A210:A213"/>
    <mergeCell ref="B210:B213"/>
    <mergeCell ref="C210:C213"/>
    <mergeCell ref="D210:D213"/>
    <mergeCell ref="E210:E213"/>
    <mergeCell ref="A202:A205"/>
    <mergeCell ref="B202:B205"/>
    <mergeCell ref="C202:C205"/>
    <mergeCell ref="D202:D205"/>
    <mergeCell ref="A194:A197"/>
    <mergeCell ref="B194:B197"/>
    <mergeCell ref="C194:C197"/>
    <mergeCell ref="D194:D197"/>
    <mergeCell ref="A186:A189"/>
    <mergeCell ref="B186:B189"/>
    <mergeCell ref="C186:C189"/>
    <mergeCell ref="D186:D189"/>
  </mergeCells>
  <pageMargins left="1.1023622047244095" right="0.19685039370078741" top="0.74803149606299213" bottom="0.74803149606299213" header="0.31496062992125984" footer="0.31496062992125984"/>
  <pageSetup paperSize="8" firstPageNumber="37" orientation="portrait" useFirstPageNumber="1" r:id="rId1"/>
  <headerFooter>
    <oddFooter>&amp;R&amp;P</oddFooter>
  </headerFooter>
</worksheet>
</file>

<file path=xl/worksheets/sheet15.xml><?xml version="1.0" encoding="utf-8"?>
<worksheet xmlns="http://schemas.openxmlformats.org/spreadsheetml/2006/main" xmlns:r="http://schemas.openxmlformats.org/officeDocument/2006/relationships">
  <dimension ref="A2:K28"/>
  <sheetViews>
    <sheetView workbookViewId="0">
      <selection activeCell="H32" sqref="H32"/>
    </sheetView>
  </sheetViews>
  <sheetFormatPr defaultRowHeight="15"/>
  <cols>
    <col min="2" max="2" width="20.85546875" customWidth="1"/>
    <col min="4" max="4" width="9.28515625" customWidth="1"/>
    <col min="5" max="5" width="12.7109375" customWidth="1"/>
    <col min="6" max="6" width="11.28515625" customWidth="1"/>
    <col min="8" max="8" width="8" customWidth="1"/>
    <col min="9" max="9" width="7.7109375" customWidth="1"/>
    <col min="10" max="10" width="11.7109375" customWidth="1"/>
    <col min="11" max="11" width="20.5703125" customWidth="1"/>
  </cols>
  <sheetData>
    <row r="2" spans="1:11" ht="139.5" customHeight="1">
      <c r="A2" s="586" t="s">
        <v>15</v>
      </c>
      <c r="B2" s="589" t="s">
        <v>200</v>
      </c>
      <c r="C2" s="592" t="s">
        <v>20</v>
      </c>
      <c r="D2" s="586"/>
      <c r="E2" s="59" t="s">
        <v>22</v>
      </c>
      <c r="F2" s="59" t="s">
        <v>22</v>
      </c>
      <c r="G2" s="595" t="s">
        <v>201</v>
      </c>
      <c r="H2" s="583">
        <v>12</v>
      </c>
      <c r="I2" s="586"/>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67">
        <f>E22+E26</f>
        <v>6546840</v>
      </c>
      <c r="F18" s="83">
        <v>0</v>
      </c>
      <c r="G18" s="578"/>
      <c r="H18" s="598"/>
      <c r="I18" s="598"/>
      <c r="J18" s="598"/>
      <c r="K18" s="579"/>
    </row>
    <row r="19" spans="1:11">
      <c r="A19" s="587"/>
      <c r="B19" s="590"/>
      <c r="C19" s="593"/>
      <c r="D19" s="587"/>
      <c r="E19" s="581"/>
      <c r="F19" s="83" t="s">
        <v>23</v>
      </c>
      <c r="G19" s="564"/>
      <c r="H19" s="599"/>
      <c r="I19" s="599"/>
      <c r="J19" s="599"/>
      <c r="K19" s="565"/>
    </row>
    <row r="20" spans="1:11">
      <c r="A20" s="588"/>
      <c r="B20" s="591"/>
      <c r="C20" s="594"/>
      <c r="D20" s="588"/>
      <c r="E20" s="582"/>
      <c r="F20" s="83">
        <v>0</v>
      </c>
      <c r="G20" s="566"/>
      <c r="H20" s="600"/>
      <c r="I20" s="600"/>
      <c r="J20" s="600"/>
      <c r="K20" s="567"/>
    </row>
    <row r="21" spans="1:11" ht="20.25" customHeight="1">
      <c r="A21" s="568" t="s">
        <v>18</v>
      </c>
      <c r="B21" s="571" t="s">
        <v>202</v>
      </c>
      <c r="C21" s="568" t="s">
        <v>20</v>
      </c>
      <c r="D21" s="574"/>
      <c r="E21" s="70" t="s">
        <v>22</v>
      </c>
      <c r="F21" s="70" t="s">
        <v>22</v>
      </c>
      <c r="G21" s="562" t="s">
        <v>21</v>
      </c>
      <c r="H21" s="564" t="s">
        <v>21</v>
      </c>
      <c r="I21" s="565"/>
      <c r="J21" s="562" t="s">
        <v>21</v>
      </c>
      <c r="K21" s="558"/>
    </row>
    <row r="22" spans="1:11">
      <c r="A22" s="569"/>
      <c r="B22" s="572"/>
      <c r="C22" s="569"/>
      <c r="D22" s="575"/>
      <c r="E22" s="71">
        <v>6396840</v>
      </c>
      <c r="F22" s="70">
        <v>0</v>
      </c>
      <c r="G22" s="562"/>
      <c r="H22" s="564"/>
      <c r="I22" s="565"/>
      <c r="J22" s="562"/>
      <c r="K22" s="558"/>
    </row>
    <row r="23" spans="1:11">
      <c r="A23" s="569"/>
      <c r="B23" s="572"/>
      <c r="C23" s="569"/>
      <c r="D23" s="575"/>
      <c r="E23" s="560"/>
      <c r="F23" s="70" t="s">
        <v>23</v>
      </c>
      <c r="G23" s="562"/>
      <c r="H23" s="564"/>
      <c r="I23" s="565"/>
      <c r="J23" s="562"/>
      <c r="K23" s="558"/>
    </row>
    <row r="24" spans="1:11" ht="15.75" customHeight="1">
      <c r="A24" s="570"/>
      <c r="B24" s="573"/>
      <c r="C24" s="570"/>
      <c r="D24" s="576"/>
      <c r="E24" s="561"/>
      <c r="F24" s="70">
        <v>0</v>
      </c>
      <c r="G24" s="563"/>
      <c r="H24" s="566"/>
      <c r="I24" s="567"/>
      <c r="J24" s="563"/>
      <c r="K24" s="559"/>
    </row>
    <row r="25" spans="1:11" ht="20.25" customHeight="1">
      <c r="A25" s="568" t="s">
        <v>18</v>
      </c>
      <c r="B25" s="571" t="s">
        <v>203</v>
      </c>
      <c r="C25" s="568" t="s">
        <v>20</v>
      </c>
      <c r="D25" s="574"/>
      <c r="E25" s="70" t="s">
        <v>22</v>
      </c>
      <c r="F25" s="70" t="s">
        <v>22</v>
      </c>
      <c r="G25" s="562" t="s">
        <v>21</v>
      </c>
      <c r="H25" s="564" t="s">
        <v>21</v>
      </c>
      <c r="I25" s="565"/>
      <c r="J25" s="562" t="s">
        <v>21</v>
      </c>
      <c r="K25" s="558"/>
    </row>
    <row r="26" spans="1:11">
      <c r="A26" s="569"/>
      <c r="B26" s="572"/>
      <c r="C26" s="569"/>
      <c r="D26" s="575"/>
      <c r="E26" s="71">
        <v>150000</v>
      </c>
      <c r="F26" s="70">
        <v>0</v>
      </c>
      <c r="G26" s="562"/>
      <c r="H26" s="564"/>
      <c r="I26" s="565"/>
      <c r="J26" s="562"/>
      <c r="K26" s="558"/>
    </row>
    <row r="27" spans="1:11">
      <c r="A27" s="569"/>
      <c r="B27" s="572"/>
      <c r="C27" s="569"/>
      <c r="D27" s="575"/>
      <c r="E27" s="560"/>
      <c r="F27" s="70" t="s">
        <v>23</v>
      </c>
      <c r="G27" s="562"/>
      <c r="H27" s="564"/>
      <c r="I27" s="565"/>
      <c r="J27" s="562"/>
      <c r="K27" s="558"/>
    </row>
    <row r="28" spans="1:11" ht="16.5" customHeight="1">
      <c r="A28" s="570"/>
      <c r="B28" s="573"/>
      <c r="C28" s="570"/>
      <c r="D28" s="576"/>
      <c r="E28" s="561"/>
      <c r="F28" s="70">
        <v>0</v>
      </c>
      <c r="G28" s="563"/>
      <c r="H28" s="566"/>
      <c r="I28" s="567"/>
      <c r="J28" s="563"/>
      <c r="K28" s="559"/>
    </row>
  </sheetData>
  <mergeCells count="45">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A21:A24"/>
    <mergeCell ref="B21:B24"/>
    <mergeCell ref="C21:C24"/>
    <mergeCell ref="D21:D24"/>
    <mergeCell ref="G21:G24"/>
    <mergeCell ref="A25:A28"/>
    <mergeCell ref="B25:B28"/>
    <mergeCell ref="C25:C28"/>
    <mergeCell ref="D25:D28"/>
    <mergeCell ref="G25:G28"/>
    <mergeCell ref="K25:K28"/>
    <mergeCell ref="E27:E28"/>
    <mergeCell ref="J21:J24"/>
    <mergeCell ref="K21:K24"/>
    <mergeCell ref="E23:E24"/>
    <mergeCell ref="H25:I28"/>
    <mergeCell ref="J25:J28"/>
    <mergeCell ref="H21:I24"/>
  </mergeCells>
  <pageMargins left="1.1023622047244095" right="0.19685039370078741" top="0.74803149606299213" bottom="0.74803149606299213" header="0.31496062992125984" footer="0.31496062992125984"/>
  <pageSetup paperSize="8" firstPageNumber="43" orientation="portrait" useFirstPageNumber="1" r:id="rId1"/>
  <headerFooter>
    <oddFooter>&amp;R&amp;P</oddFooter>
  </headerFooter>
</worksheet>
</file>

<file path=xl/worksheets/sheet16.xml><?xml version="1.0" encoding="utf-8"?>
<worksheet xmlns="http://schemas.openxmlformats.org/spreadsheetml/2006/main" xmlns:r="http://schemas.openxmlformats.org/officeDocument/2006/relationships">
  <dimension ref="A2:K32"/>
  <sheetViews>
    <sheetView workbookViewId="0">
      <selection activeCell="H38" sqref="H38"/>
    </sheetView>
  </sheetViews>
  <sheetFormatPr defaultRowHeight="15"/>
  <cols>
    <col min="2" max="2" width="20.85546875" customWidth="1"/>
    <col min="4" max="4" width="8" customWidth="1"/>
    <col min="5" max="5" width="12.28515625" customWidth="1"/>
    <col min="6" max="6" width="11.7109375" customWidth="1"/>
    <col min="9" max="9" width="7.7109375" customWidth="1"/>
    <col min="10" max="10" width="10.85546875" customWidth="1"/>
    <col min="11" max="11" width="19.7109375" customWidth="1"/>
  </cols>
  <sheetData>
    <row r="2" spans="1:11" ht="117" customHeight="1">
      <c r="A2" s="586" t="s">
        <v>15</v>
      </c>
      <c r="B2" s="589" t="s">
        <v>204</v>
      </c>
      <c r="C2" s="592" t="s">
        <v>20</v>
      </c>
      <c r="D2" s="586"/>
      <c r="E2" s="59" t="s">
        <v>22</v>
      </c>
      <c r="F2" s="59" t="s">
        <v>22</v>
      </c>
      <c r="G2" s="595" t="s">
        <v>205</v>
      </c>
      <c r="H2" s="583">
        <v>8</v>
      </c>
      <c r="I2" s="586"/>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67">
        <f>E22+E26+E30</f>
        <v>62365000</v>
      </c>
      <c r="F18" s="83">
        <v>0</v>
      </c>
      <c r="G18" s="578"/>
      <c r="H18" s="598"/>
      <c r="I18" s="598"/>
      <c r="J18" s="598"/>
      <c r="K18" s="579"/>
    </row>
    <row r="19" spans="1:11">
      <c r="A19" s="587"/>
      <c r="B19" s="590"/>
      <c r="C19" s="593"/>
      <c r="D19" s="587"/>
      <c r="E19" s="581"/>
      <c r="F19" s="83" t="s">
        <v>23</v>
      </c>
      <c r="G19" s="564"/>
      <c r="H19" s="599"/>
      <c r="I19" s="599"/>
      <c r="J19" s="599"/>
      <c r="K19" s="565"/>
    </row>
    <row r="20" spans="1:11">
      <c r="A20" s="588"/>
      <c r="B20" s="591"/>
      <c r="C20" s="594"/>
      <c r="D20" s="588"/>
      <c r="E20" s="582"/>
      <c r="F20" s="83">
        <v>0</v>
      </c>
      <c r="G20" s="566"/>
      <c r="H20" s="600"/>
      <c r="I20" s="600"/>
      <c r="J20" s="600"/>
      <c r="K20" s="567"/>
    </row>
    <row r="21" spans="1:11" ht="20.25" customHeight="1">
      <c r="A21" s="568" t="s">
        <v>18</v>
      </c>
      <c r="B21" s="571" t="s">
        <v>206</v>
      </c>
      <c r="C21" s="568" t="s">
        <v>20</v>
      </c>
      <c r="D21" s="574"/>
      <c r="E21" s="70" t="s">
        <v>22</v>
      </c>
      <c r="F21" s="70" t="s">
        <v>22</v>
      </c>
      <c r="G21" s="562" t="s">
        <v>21</v>
      </c>
      <c r="H21" s="564" t="s">
        <v>21</v>
      </c>
      <c r="I21" s="565"/>
      <c r="J21" s="562" t="s">
        <v>21</v>
      </c>
      <c r="K21" s="558"/>
    </row>
    <row r="22" spans="1:11">
      <c r="A22" s="569"/>
      <c r="B22" s="572"/>
      <c r="C22" s="569"/>
      <c r="D22" s="575"/>
      <c r="E22" s="71">
        <v>2220000</v>
      </c>
      <c r="F22" s="70">
        <v>0</v>
      </c>
      <c r="G22" s="562"/>
      <c r="H22" s="564"/>
      <c r="I22" s="565"/>
      <c r="J22" s="562"/>
      <c r="K22" s="558"/>
    </row>
    <row r="23" spans="1:11">
      <c r="A23" s="569"/>
      <c r="B23" s="572"/>
      <c r="C23" s="569"/>
      <c r="D23" s="575"/>
      <c r="E23" s="560"/>
      <c r="F23" s="70" t="s">
        <v>23</v>
      </c>
      <c r="G23" s="562"/>
      <c r="H23" s="564"/>
      <c r="I23" s="565"/>
      <c r="J23" s="562"/>
      <c r="K23" s="558"/>
    </row>
    <row r="24" spans="1:11" ht="16.5" customHeight="1">
      <c r="A24" s="570"/>
      <c r="B24" s="573"/>
      <c r="C24" s="570"/>
      <c r="D24" s="576"/>
      <c r="E24" s="561"/>
      <c r="F24" s="70">
        <v>0</v>
      </c>
      <c r="G24" s="563"/>
      <c r="H24" s="566"/>
      <c r="I24" s="567"/>
      <c r="J24" s="563"/>
      <c r="K24" s="559"/>
    </row>
    <row r="25" spans="1:11" ht="20.25" customHeight="1">
      <c r="A25" s="568" t="s">
        <v>18</v>
      </c>
      <c r="B25" s="571" t="s">
        <v>207</v>
      </c>
      <c r="C25" s="568" t="s">
        <v>20</v>
      </c>
      <c r="D25" s="574"/>
      <c r="E25" s="70" t="s">
        <v>22</v>
      </c>
      <c r="F25" s="70" t="s">
        <v>22</v>
      </c>
      <c r="G25" s="562" t="s">
        <v>21</v>
      </c>
      <c r="H25" s="564" t="s">
        <v>21</v>
      </c>
      <c r="I25" s="565"/>
      <c r="J25" s="562" t="s">
        <v>21</v>
      </c>
      <c r="K25" s="558"/>
    </row>
    <row r="26" spans="1:11">
      <c r="A26" s="569"/>
      <c r="B26" s="572"/>
      <c r="C26" s="569"/>
      <c r="D26" s="575"/>
      <c r="E26" s="71">
        <v>2995000</v>
      </c>
      <c r="F26" s="70">
        <v>0</v>
      </c>
      <c r="G26" s="562"/>
      <c r="H26" s="564"/>
      <c r="I26" s="565"/>
      <c r="J26" s="562"/>
      <c r="K26" s="558"/>
    </row>
    <row r="27" spans="1:11">
      <c r="A27" s="569"/>
      <c r="B27" s="572"/>
      <c r="C27" s="569"/>
      <c r="D27" s="575"/>
      <c r="E27" s="560"/>
      <c r="F27" s="70" t="s">
        <v>23</v>
      </c>
      <c r="G27" s="562"/>
      <c r="H27" s="564"/>
      <c r="I27" s="565"/>
      <c r="J27" s="562"/>
      <c r="K27" s="558"/>
    </row>
    <row r="28" spans="1:11" ht="18" customHeight="1">
      <c r="A28" s="570"/>
      <c r="B28" s="573"/>
      <c r="C28" s="570"/>
      <c r="D28" s="576"/>
      <c r="E28" s="561"/>
      <c r="F28" s="70">
        <v>0</v>
      </c>
      <c r="G28" s="563"/>
      <c r="H28" s="566"/>
      <c r="I28" s="567"/>
      <c r="J28" s="563"/>
      <c r="K28" s="559"/>
    </row>
    <row r="29" spans="1:11" ht="20.25" customHeight="1">
      <c r="A29" s="568" t="s">
        <v>18</v>
      </c>
      <c r="B29" s="571" t="s">
        <v>208</v>
      </c>
      <c r="C29" s="568" t="s">
        <v>20</v>
      </c>
      <c r="D29" s="574"/>
      <c r="E29" s="70" t="s">
        <v>22</v>
      </c>
      <c r="F29" s="70" t="s">
        <v>22</v>
      </c>
      <c r="G29" s="562" t="s">
        <v>21</v>
      </c>
      <c r="H29" s="564" t="s">
        <v>21</v>
      </c>
      <c r="I29" s="565"/>
      <c r="J29" s="562" t="s">
        <v>21</v>
      </c>
      <c r="K29" s="558"/>
    </row>
    <row r="30" spans="1:11">
      <c r="A30" s="569"/>
      <c r="B30" s="572"/>
      <c r="C30" s="569"/>
      <c r="D30" s="575"/>
      <c r="E30" s="71">
        <v>57150000</v>
      </c>
      <c r="F30" s="70">
        <v>0</v>
      </c>
      <c r="G30" s="562"/>
      <c r="H30" s="564"/>
      <c r="I30" s="565"/>
      <c r="J30" s="562"/>
      <c r="K30" s="558"/>
    </row>
    <row r="31" spans="1:11">
      <c r="A31" s="569"/>
      <c r="B31" s="572"/>
      <c r="C31" s="569"/>
      <c r="D31" s="575"/>
      <c r="E31" s="560"/>
      <c r="F31" s="70" t="s">
        <v>23</v>
      </c>
      <c r="G31" s="562"/>
      <c r="H31" s="564"/>
      <c r="I31" s="565"/>
      <c r="J31" s="562"/>
      <c r="K31" s="558"/>
    </row>
    <row r="32" spans="1:11" ht="18" customHeight="1">
      <c r="A32" s="570"/>
      <c r="B32" s="573"/>
      <c r="C32" s="570"/>
      <c r="D32" s="576"/>
      <c r="E32" s="561"/>
      <c r="F32" s="70">
        <v>0</v>
      </c>
      <c r="G32" s="563"/>
      <c r="H32" s="566"/>
      <c r="I32" s="567"/>
      <c r="J32" s="563"/>
      <c r="K32" s="559"/>
    </row>
  </sheetData>
  <mergeCells count="54">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5:A28"/>
    <mergeCell ref="B25:B28"/>
    <mergeCell ref="C25:C28"/>
    <mergeCell ref="D25:D28"/>
    <mergeCell ref="G25:G28"/>
    <mergeCell ref="H25:I28"/>
    <mergeCell ref="J25:J28"/>
    <mergeCell ref="A21:A24"/>
    <mergeCell ref="B21:B24"/>
    <mergeCell ref="C21:C24"/>
    <mergeCell ref="D21:D24"/>
    <mergeCell ref="G21:G24"/>
    <mergeCell ref="H21:I24"/>
    <mergeCell ref="E31:E32"/>
    <mergeCell ref="K25:K28"/>
    <mergeCell ref="E27:E28"/>
    <mergeCell ref="A29:A32"/>
    <mergeCell ref="B29:B32"/>
    <mergeCell ref="C29:C32"/>
    <mergeCell ref="D29:D32"/>
    <mergeCell ref="G29:G32"/>
    <mergeCell ref="H29:I32"/>
    <mergeCell ref="J29:J32"/>
    <mergeCell ref="K29:K32"/>
  </mergeCells>
  <pageMargins left="1.1023622047244095" right="0.19685039370078741" top="0.74803149606299213" bottom="0.74803149606299213" header="0.31496062992125984" footer="0.31496062992125984"/>
  <pageSetup paperSize="8" firstPageNumber="44" orientation="portrait" useFirstPageNumber="1" r:id="rId1"/>
  <headerFooter>
    <oddFooter>&amp;R&amp;P</oddFooter>
  </headerFooter>
</worksheet>
</file>

<file path=xl/worksheets/sheet17.xml><?xml version="1.0" encoding="utf-8"?>
<worksheet xmlns="http://schemas.openxmlformats.org/spreadsheetml/2006/main" xmlns:r="http://schemas.openxmlformats.org/officeDocument/2006/relationships">
  <dimension ref="A2:K32"/>
  <sheetViews>
    <sheetView workbookViewId="0">
      <selection activeCell="E39" sqref="E39"/>
    </sheetView>
  </sheetViews>
  <sheetFormatPr defaultRowHeight="15"/>
  <cols>
    <col min="2" max="2" width="20.85546875" customWidth="1"/>
    <col min="4" max="4" width="8.85546875" customWidth="1"/>
    <col min="5" max="5" width="12.7109375" customWidth="1"/>
    <col min="6" max="6" width="11.7109375" customWidth="1"/>
    <col min="8" max="8" width="7.28515625" customWidth="1"/>
    <col min="10" max="10" width="11.7109375" customWidth="1"/>
    <col min="11" max="11" width="19.85546875" customWidth="1"/>
  </cols>
  <sheetData>
    <row r="2" spans="1:11" ht="156" customHeight="1">
      <c r="A2" s="586" t="s">
        <v>15</v>
      </c>
      <c r="B2" s="589" t="s">
        <v>209</v>
      </c>
      <c r="C2" s="592" t="s">
        <v>20</v>
      </c>
      <c r="D2" s="586"/>
      <c r="E2" s="59" t="s">
        <v>22</v>
      </c>
      <c r="F2" s="59" t="s">
        <v>22</v>
      </c>
      <c r="G2" s="595" t="s">
        <v>210</v>
      </c>
      <c r="H2" s="583">
        <v>5</v>
      </c>
      <c r="I2" s="586"/>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84">
        <f>E22+E26+E30</f>
        <v>8798140</v>
      </c>
      <c r="F18" s="83">
        <v>0</v>
      </c>
      <c r="G18" s="578"/>
      <c r="H18" s="598"/>
      <c r="I18" s="598"/>
      <c r="J18" s="598"/>
      <c r="K18" s="579"/>
    </row>
    <row r="19" spans="1:11">
      <c r="A19" s="587"/>
      <c r="B19" s="590"/>
      <c r="C19" s="593"/>
      <c r="D19" s="587"/>
      <c r="E19" s="560"/>
      <c r="F19" s="83" t="s">
        <v>23</v>
      </c>
      <c r="G19" s="564"/>
      <c r="H19" s="599"/>
      <c r="I19" s="599"/>
      <c r="J19" s="599"/>
      <c r="K19" s="565"/>
    </row>
    <row r="20" spans="1:11">
      <c r="A20" s="588"/>
      <c r="B20" s="591"/>
      <c r="C20" s="594"/>
      <c r="D20" s="588"/>
      <c r="E20" s="561"/>
      <c r="F20" s="83">
        <v>0</v>
      </c>
      <c r="G20" s="566"/>
      <c r="H20" s="600"/>
      <c r="I20" s="600"/>
      <c r="J20" s="600"/>
      <c r="K20" s="567"/>
    </row>
    <row r="21" spans="1:11" ht="20.25" customHeight="1">
      <c r="A21" s="568" t="s">
        <v>18</v>
      </c>
      <c r="B21" s="571" t="s">
        <v>211</v>
      </c>
      <c r="C21" s="568" t="s">
        <v>20</v>
      </c>
      <c r="D21" s="574"/>
      <c r="E21" s="70" t="s">
        <v>22</v>
      </c>
      <c r="F21" s="70" t="s">
        <v>22</v>
      </c>
      <c r="G21" s="562" t="s">
        <v>21</v>
      </c>
      <c r="H21" s="564" t="s">
        <v>21</v>
      </c>
      <c r="I21" s="565"/>
      <c r="J21" s="562" t="s">
        <v>21</v>
      </c>
      <c r="K21" s="558"/>
    </row>
    <row r="22" spans="1:11">
      <c r="A22" s="569"/>
      <c r="B22" s="572"/>
      <c r="C22" s="569"/>
      <c r="D22" s="575"/>
      <c r="E22" s="71">
        <v>5762300</v>
      </c>
      <c r="F22" s="70">
        <v>0</v>
      </c>
      <c r="G22" s="562"/>
      <c r="H22" s="564"/>
      <c r="I22" s="565"/>
      <c r="J22" s="562"/>
      <c r="K22" s="558"/>
    </row>
    <row r="23" spans="1:11">
      <c r="A23" s="569"/>
      <c r="B23" s="572"/>
      <c r="C23" s="569"/>
      <c r="D23" s="575"/>
      <c r="E23" s="560"/>
      <c r="F23" s="70" t="s">
        <v>23</v>
      </c>
      <c r="G23" s="562"/>
      <c r="H23" s="564"/>
      <c r="I23" s="565"/>
      <c r="J23" s="562"/>
      <c r="K23" s="558"/>
    </row>
    <row r="24" spans="1:11" ht="14.25" customHeight="1">
      <c r="A24" s="570"/>
      <c r="B24" s="573"/>
      <c r="C24" s="570"/>
      <c r="D24" s="576"/>
      <c r="E24" s="561"/>
      <c r="F24" s="70">
        <v>0</v>
      </c>
      <c r="G24" s="563"/>
      <c r="H24" s="566"/>
      <c r="I24" s="567"/>
      <c r="J24" s="563"/>
      <c r="K24" s="559"/>
    </row>
    <row r="25" spans="1:11" ht="20.25" customHeight="1">
      <c r="A25" s="568" t="s">
        <v>18</v>
      </c>
      <c r="B25" s="571" t="s">
        <v>212</v>
      </c>
      <c r="C25" s="568" t="s">
        <v>20</v>
      </c>
      <c r="D25" s="574"/>
      <c r="E25" s="70" t="s">
        <v>22</v>
      </c>
      <c r="F25" s="70" t="s">
        <v>22</v>
      </c>
      <c r="G25" s="562" t="s">
        <v>21</v>
      </c>
      <c r="H25" s="564" t="s">
        <v>21</v>
      </c>
      <c r="I25" s="565"/>
      <c r="J25" s="562" t="s">
        <v>21</v>
      </c>
      <c r="K25" s="558"/>
    </row>
    <row r="26" spans="1:11">
      <c r="A26" s="569"/>
      <c r="B26" s="572"/>
      <c r="C26" s="569"/>
      <c r="D26" s="575"/>
      <c r="E26" s="71">
        <v>1000000</v>
      </c>
      <c r="F26" s="70">
        <v>0</v>
      </c>
      <c r="G26" s="562"/>
      <c r="H26" s="564"/>
      <c r="I26" s="565"/>
      <c r="J26" s="562"/>
      <c r="K26" s="558"/>
    </row>
    <row r="27" spans="1:11">
      <c r="A27" s="569"/>
      <c r="B27" s="572"/>
      <c r="C27" s="569"/>
      <c r="D27" s="575"/>
      <c r="E27" s="560"/>
      <c r="F27" s="70" t="s">
        <v>23</v>
      </c>
      <c r="G27" s="562"/>
      <c r="H27" s="564"/>
      <c r="I27" s="565"/>
      <c r="J27" s="562"/>
      <c r="K27" s="558"/>
    </row>
    <row r="28" spans="1:11" ht="14.25" customHeight="1">
      <c r="A28" s="570"/>
      <c r="B28" s="573"/>
      <c r="C28" s="570"/>
      <c r="D28" s="576"/>
      <c r="E28" s="561"/>
      <c r="F28" s="70">
        <v>0</v>
      </c>
      <c r="G28" s="563"/>
      <c r="H28" s="566"/>
      <c r="I28" s="567"/>
      <c r="J28" s="563"/>
      <c r="K28" s="559"/>
    </row>
    <row r="29" spans="1:11" ht="20.25" customHeight="1">
      <c r="A29" s="568" t="s">
        <v>18</v>
      </c>
      <c r="B29" s="571" t="s">
        <v>213</v>
      </c>
      <c r="C29" s="568" t="s">
        <v>20</v>
      </c>
      <c r="D29" s="574"/>
      <c r="E29" s="70" t="s">
        <v>22</v>
      </c>
      <c r="F29" s="70" t="s">
        <v>22</v>
      </c>
      <c r="G29" s="562" t="s">
        <v>21</v>
      </c>
      <c r="H29" s="564" t="s">
        <v>21</v>
      </c>
      <c r="I29" s="565"/>
      <c r="J29" s="562" t="s">
        <v>21</v>
      </c>
      <c r="K29" s="558"/>
    </row>
    <row r="30" spans="1:11">
      <c r="A30" s="569"/>
      <c r="B30" s="572"/>
      <c r="C30" s="569"/>
      <c r="D30" s="575"/>
      <c r="E30" s="71">
        <v>2035840</v>
      </c>
      <c r="F30" s="70">
        <v>0</v>
      </c>
      <c r="G30" s="562"/>
      <c r="H30" s="564"/>
      <c r="I30" s="565"/>
      <c r="J30" s="562"/>
      <c r="K30" s="558"/>
    </row>
    <row r="31" spans="1:11">
      <c r="A31" s="569"/>
      <c r="B31" s="572"/>
      <c r="C31" s="569"/>
      <c r="D31" s="575"/>
      <c r="E31" s="560"/>
      <c r="F31" s="70" t="s">
        <v>23</v>
      </c>
      <c r="G31" s="562"/>
      <c r="H31" s="564"/>
      <c r="I31" s="565"/>
      <c r="J31" s="562"/>
      <c r="K31" s="558"/>
    </row>
    <row r="32" spans="1:11" ht="13.5" customHeight="1">
      <c r="A32" s="570"/>
      <c r="B32" s="573"/>
      <c r="C32" s="570"/>
      <c r="D32" s="576"/>
      <c r="E32" s="561"/>
      <c r="F32" s="70">
        <v>0</v>
      </c>
      <c r="G32" s="563"/>
      <c r="H32" s="566"/>
      <c r="I32" s="567"/>
      <c r="J32" s="563"/>
      <c r="K32" s="559"/>
    </row>
  </sheetData>
  <mergeCells count="54">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5:A28"/>
    <mergeCell ref="B25:B28"/>
    <mergeCell ref="C25:C28"/>
    <mergeCell ref="D25:D28"/>
    <mergeCell ref="G25:G28"/>
    <mergeCell ref="H25:I28"/>
    <mergeCell ref="J25:J28"/>
    <mergeCell ref="A21:A24"/>
    <mergeCell ref="B21:B24"/>
    <mergeCell ref="C21:C24"/>
    <mergeCell ref="D21:D24"/>
    <mergeCell ref="G21:G24"/>
    <mergeCell ref="H21:I24"/>
    <mergeCell ref="E31:E32"/>
    <mergeCell ref="K25:K28"/>
    <mergeCell ref="E27:E28"/>
    <mergeCell ref="A29:A32"/>
    <mergeCell ref="B29:B32"/>
    <mergeCell ref="C29:C32"/>
    <mergeCell ref="D29:D32"/>
    <mergeCell ref="G29:G32"/>
    <mergeCell ref="H29:I32"/>
    <mergeCell ref="J29:J32"/>
    <mergeCell ref="K29:K32"/>
  </mergeCells>
  <pageMargins left="1.1023622047244095" right="0.19685039370078741" top="0.74803149606299213" bottom="0.74803149606299213" header="0.31496062992125984" footer="0.31496062992125984"/>
  <pageSetup paperSize="8" firstPageNumber="45" orientation="portrait" useFirstPageNumber="1" r:id="rId1"/>
  <headerFooter>
    <oddFooter>&amp;R&amp;P</oddFooter>
  </headerFooter>
</worksheet>
</file>

<file path=xl/worksheets/sheet18.xml><?xml version="1.0" encoding="utf-8"?>
<worksheet xmlns="http://schemas.openxmlformats.org/spreadsheetml/2006/main" xmlns:r="http://schemas.openxmlformats.org/officeDocument/2006/relationships">
  <dimension ref="A2:K24"/>
  <sheetViews>
    <sheetView workbookViewId="0">
      <selection activeCell="H21" sqref="H21:I24"/>
    </sheetView>
  </sheetViews>
  <sheetFormatPr defaultRowHeight="15"/>
  <cols>
    <col min="2" max="2" width="20.85546875" customWidth="1"/>
    <col min="4" max="4" width="10.42578125" customWidth="1"/>
    <col min="5" max="5" width="12.140625" customWidth="1"/>
    <col min="6" max="6" width="11.7109375" customWidth="1"/>
    <col min="8" max="8" width="8" customWidth="1"/>
    <col min="10" max="10" width="11.7109375" customWidth="1"/>
    <col min="11" max="11" width="18.28515625" customWidth="1"/>
  </cols>
  <sheetData>
    <row r="2" spans="1:11" ht="111.75" customHeight="1">
      <c r="A2" s="586" t="s">
        <v>15</v>
      </c>
      <c r="B2" s="589" t="s">
        <v>214</v>
      </c>
      <c r="C2" s="592" t="s">
        <v>20</v>
      </c>
      <c r="D2" s="586"/>
      <c r="E2" s="59" t="s">
        <v>22</v>
      </c>
      <c r="F2" s="59" t="s">
        <v>22</v>
      </c>
      <c r="G2" s="595" t="s">
        <v>215</v>
      </c>
      <c r="H2" s="583">
        <v>5</v>
      </c>
      <c r="I2" s="586"/>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84">
        <f>E22</f>
        <v>4261600</v>
      </c>
      <c r="F18" s="83">
        <v>0</v>
      </c>
      <c r="G18" s="578"/>
      <c r="H18" s="598"/>
      <c r="I18" s="598"/>
      <c r="J18" s="598"/>
      <c r="K18" s="579"/>
    </row>
    <row r="19" spans="1:11">
      <c r="A19" s="587"/>
      <c r="B19" s="590"/>
      <c r="C19" s="593"/>
      <c r="D19" s="587"/>
      <c r="E19" s="560"/>
      <c r="F19" s="83" t="s">
        <v>23</v>
      </c>
      <c r="G19" s="564"/>
      <c r="H19" s="599"/>
      <c r="I19" s="599"/>
      <c r="J19" s="599"/>
      <c r="K19" s="565"/>
    </row>
    <row r="20" spans="1:11">
      <c r="A20" s="588"/>
      <c r="B20" s="591"/>
      <c r="C20" s="594"/>
      <c r="D20" s="588"/>
      <c r="E20" s="561"/>
      <c r="F20" s="83">
        <v>0</v>
      </c>
      <c r="G20" s="566"/>
      <c r="H20" s="600"/>
      <c r="I20" s="600"/>
      <c r="J20" s="600"/>
      <c r="K20" s="567"/>
    </row>
    <row r="21" spans="1:11" ht="20.25" customHeight="1">
      <c r="A21" s="568" t="s">
        <v>18</v>
      </c>
      <c r="B21" s="571" t="s">
        <v>216</v>
      </c>
      <c r="C21" s="568" t="s">
        <v>20</v>
      </c>
      <c r="D21" s="574"/>
      <c r="E21" s="70" t="s">
        <v>22</v>
      </c>
      <c r="F21" s="70" t="s">
        <v>22</v>
      </c>
      <c r="G21" s="562" t="s">
        <v>21</v>
      </c>
      <c r="H21" s="564" t="s">
        <v>21</v>
      </c>
      <c r="I21" s="565"/>
      <c r="J21" s="562" t="s">
        <v>21</v>
      </c>
      <c r="K21" s="558"/>
    </row>
    <row r="22" spans="1:11">
      <c r="A22" s="569"/>
      <c r="B22" s="572"/>
      <c r="C22" s="569"/>
      <c r="D22" s="575"/>
      <c r="E22" s="71">
        <v>4261600</v>
      </c>
      <c r="F22" s="70">
        <v>0</v>
      </c>
      <c r="G22" s="562"/>
      <c r="H22" s="564"/>
      <c r="I22" s="565"/>
      <c r="J22" s="562"/>
      <c r="K22" s="558"/>
    </row>
    <row r="23" spans="1:11">
      <c r="A23" s="569"/>
      <c r="B23" s="572"/>
      <c r="C23" s="569"/>
      <c r="D23" s="575"/>
      <c r="E23" s="560"/>
      <c r="F23" s="70" t="s">
        <v>23</v>
      </c>
      <c r="G23" s="562"/>
      <c r="H23" s="564"/>
      <c r="I23" s="565"/>
      <c r="J23" s="562"/>
      <c r="K23" s="558"/>
    </row>
    <row r="24" spans="1:11" ht="18" customHeight="1">
      <c r="A24" s="570"/>
      <c r="B24" s="573"/>
      <c r="C24" s="570"/>
      <c r="D24" s="576"/>
      <c r="E24" s="561"/>
      <c r="F24" s="70">
        <v>0</v>
      </c>
      <c r="G24" s="563"/>
      <c r="H24" s="566"/>
      <c r="I24" s="567"/>
      <c r="J24" s="563"/>
      <c r="K24" s="559"/>
    </row>
  </sheetData>
  <mergeCells count="36">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1:A24"/>
    <mergeCell ref="B21:B24"/>
    <mergeCell ref="C21:C24"/>
    <mergeCell ref="D21:D24"/>
    <mergeCell ref="G21:G24"/>
    <mergeCell ref="H21:I24"/>
  </mergeCells>
  <pageMargins left="1.1023622047244095" right="0.19685039370078741" top="0.74803149606299213" bottom="0.74803149606299213" header="0.31496062992125984" footer="0.31496062992125984"/>
  <pageSetup paperSize="8" firstPageNumber="46" orientation="portrait" useFirstPageNumber="1" r:id="rId1"/>
  <headerFooter>
    <oddFooter>&amp;R&amp;P</oddFooter>
  </headerFooter>
</worksheet>
</file>

<file path=xl/worksheets/sheet19.xml><?xml version="1.0" encoding="utf-8"?>
<worksheet xmlns="http://schemas.openxmlformats.org/spreadsheetml/2006/main" xmlns:r="http://schemas.openxmlformats.org/officeDocument/2006/relationships">
  <dimension ref="A2:K28"/>
  <sheetViews>
    <sheetView workbookViewId="0">
      <selection activeCell="C34" sqref="C34"/>
    </sheetView>
  </sheetViews>
  <sheetFormatPr defaultRowHeight="15"/>
  <cols>
    <col min="2" max="2" width="20.85546875" customWidth="1"/>
    <col min="4" max="4" width="8.7109375" customWidth="1"/>
    <col min="5" max="5" width="11.85546875" customWidth="1"/>
    <col min="6" max="6" width="11.7109375" customWidth="1"/>
    <col min="9" max="9" width="7.5703125" customWidth="1"/>
    <col min="10" max="10" width="14.140625" customWidth="1"/>
    <col min="11" max="11" width="19.42578125" customWidth="1"/>
  </cols>
  <sheetData>
    <row r="2" spans="1:11" ht="75" customHeight="1">
      <c r="A2" s="586" t="s">
        <v>15</v>
      </c>
      <c r="B2" s="589" t="s">
        <v>217</v>
      </c>
      <c r="C2" s="592" t="s">
        <v>20</v>
      </c>
      <c r="D2" s="586"/>
      <c r="E2" s="59" t="s">
        <v>22</v>
      </c>
      <c r="F2" s="59" t="s">
        <v>22</v>
      </c>
      <c r="G2" s="595" t="s">
        <v>218</v>
      </c>
      <c r="H2" s="583">
        <v>4</v>
      </c>
      <c r="I2" s="586">
        <v>0</v>
      </c>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84">
        <f>E22+E26</f>
        <v>125800000</v>
      </c>
      <c r="F18" s="83">
        <v>0</v>
      </c>
      <c r="G18" s="578"/>
      <c r="H18" s="598"/>
      <c r="I18" s="598"/>
      <c r="J18" s="598"/>
      <c r="K18" s="579"/>
    </row>
    <row r="19" spans="1:11">
      <c r="A19" s="587"/>
      <c r="B19" s="590"/>
      <c r="C19" s="593"/>
      <c r="D19" s="587"/>
      <c r="E19" s="560"/>
      <c r="F19" s="83" t="s">
        <v>23</v>
      </c>
      <c r="G19" s="564"/>
      <c r="H19" s="599"/>
      <c r="I19" s="599"/>
      <c r="J19" s="599"/>
      <c r="K19" s="565"/>
    </row>
    <row r="20" spans="1:11">
      <c r="A20" s="588"/>
      <c r="B20" s="591"/>
      <c r="C20" s="594"/>
      <c r="D20" s="588"/>
      <c r="E20" s="561"/>
      <c r="F20" s="83">
        <v>0</v>
      </c>
      <c r="G20" s="566"/>
      <c r="H20" s="600"/>
      <c r="I20" s="600"/>
      <c r="J20" s="600"/>
      <c r="K20" s="567"/>
    </row>
    <row r="21" spans="1:11" ht="20.25" customHeight="1">
      <c r="A21" s="568" t="s">
        <v>18</v>
      </c>
      <c r="B21" s="571" t="s">
        <v>219</v>
      </c>
      <c r="C21" s="568" t="s">
        <v>20</v>
      </c>
      <c r="D21" s="574"/>
      <c r="E21" s="70" t="s">
        <v>22</v>
      </c>
      <c r="F21" s="70" t="s">
        <v>22</v>
      </c>
      <c r="G21" s="562" t="s">
        <v>21</v>
      </c>
      <c r="H21" s="564" t="s">
        <v>21</v>
      </c>
      <c r="I21" s="565"/>
      <c r="J21" s="562" t="s">
        <v>21</v>
      </c>
      <c r="K21" s="558"/>
    </row>
    <row r="22" spans="1:11">
      <c r="A22" s="569"/>
      <c r="B22" s="572"/>
      <c r="C22" s="569"/>
      <c r="D22" s="575"/>
      <c r="E22" s="71">
        <v>60000000</v>
      </c>
      <c r="F22" s="70">
        <v>0</v>
      </c>
      <c r="G22" s="562"/>
      <c r="H22" s="564"/>
      <c r="I22" s="565"/>
      <c r="J22" s="562"/>
      <c r="K22" s="558"/>
    </row>
    <row r="23" spans="1:11">
      <c r="A23" s="569"/>
      <c r="B23" s="572"/>
      <c r="C23" s="569"/>
      <c r="D23" s="575"/>
      <c r="E23" s="560"/>
      <c r="F23" s="70" t="s">
        <v>23</v>
      </c>
      <c r="G23" s="562"/>
      <c r="H23" s="564"/>
      <c r="I23" s="565"/>
      <c r="J23" s="562"/>
      <c r="K23" s="558"/>
    </row>
    <row r="24" spans="1:11" ht="17.25" customHeight="1">
      <c r="A24" s="570"/>
      <c r="B24" s="573"/>
      <c r="C24" s="570"/>
      <c r="D24" s="576"/>
      <c r="E24" s="561"/>
      <c r="F24" s="70">
        <v>0</v>
      </c>
      <c r="G24" s="563"/>
      <c r="H24" s="566"/>
      <c r="I24" s="567"/>
      <c r="J24" s="563"/>
      <c r="K24" s="559"/>
    </row>
    <row r="25" spans="1:11" ht="20.25" customHeight="1">
      <c r="A25" s="568" t="s">
        <v>18</v>
      </c>
      <c r="B25" s="571" t="s">
        <v>220</v>
      </c>
      <c r="C25" s="568" t="s">
        <v>20</v>
      </c>
      <c r="D25" s="574"/>
      <c r="E25" s="70" t="s">
        <v>22</v>
      </c>
      <c r="F25" s="70" t="s">
        <v>22</v>
      </c>
      <c r="G25" s="562" t="s">
        <v>21</v>
      </c>
      <c r="H25" s="564" t="s">
        <v>21</v>
      </c>
      <c r="I25" s="565"/>
      <c r="J25" s="562" t="s">
        <v>21</v>
      </c>
      <c r="K25" s="558"/>
    </row>
    <row r="26" spans="1:11">
      <c r="A26" s="569"/>
      <c r="B26" s="572"/>
      <c r="C26" s="569"/>
      <c r="D26" s="575"/>
      <c r="E26" s="71">
        <v>65800000</v>
      </c>
      <c r="F26" s="70">
        <v>0</v>
      </c>
      <c r="G26" s="562"/>
      <c r="H26" s="564"/>
      <c r="I26" s="565"/>
      <c r="J26" s="562"/>
      <c r="K26" s="558"/>
    </row>
    <row r="27" spans="1:11">
      <c r="A27" s="569"/>
      <c r="B27" s="572"/>
      <c r="C27" s="569"/>
      <c r="D27" s="575"/>
      <c r="E27" s="560"/>
      <c r="F27" s="70" t="s">
        <v>23</v>
      </c>
      <c r="G27" s="562"/>
      <c r="H27" s="564"/>
      <c r="I27" s="565"/>
      <c r="J27" s="562"/>
      <c r="K27" s="558"/>
    </row>
    <row r="28" spans="1:11" ht="13.5" customHeight="1">
      <c r="A28" s="570"/>
      <c r="B28" s="573"/>
      <c r="C28" s="570"/>
      <c r="D28" s="576"/>
      <c r="E28" s="561"/>
      <c r="F28" s="70">
        <v>0</v>
      </c>
      <c r="G28" s="563"/>
      <c r="H28" s="566"/>
      <c r="I28" s="567"/>
      <c r="J28" s="563"/>
      <c r="K28" s="559"/>
    </row>
  </sheetData>
  <mergeCells count="45">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A21:A24"/>
    <mergeCell ref="B21:B24"/>
    <mergeCell ref="C21:C24"/>
    <mergeCell ref="D21:D24"/>
    <mergeCell ref="G21:G24"/>
    <mergeCell ref="A25:A28"/>
    <mergeCell ref="B25:B28"/>
    <mergeCell ref="C25:C28"/>
    <mergeCell ref="D25:D28"/>
    <mergeCell ref="G25:G28"/>
    <mergeCell ref="K25:K28"/>
    <mergeCell ref="E27:E28"/>
    <mergeCell ref="J21:J24"/>
    <mergeCell ref="K21:K24"/>
    <mergeCell ref="E23:E24"/>
    <mergeCell ref="H25:I28"/>
    <mergeCell ref="J25:J28"/>
    <mergeCell ref="H21:I24"/>
  </mergeCells>
  <pageMargins left="1.1023622047244095" right="0.19685039370078741" top="0.74803149606299213" bottom="0.74803149606299213" header="0.31496062992125984" footer="0.31496062992125984"/>
  <pageSetup paperSize="8" firstPageNumber="47" orientation="portrait"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dimension ref="A1:K36"/>
  <sheetViews>
    <sheetView workbookViewId="0">
      <selection activeCell="F32" sqref="F32"/>
    </sheetView>
  </sheetViews>
  <sheetFormatPr defaultRowHeight="15"/>
  <cols>
    <col min="2" max="2" width="20.85546875" customWidth="1"/>
    <col min="4" max="4" width="7.7109375" customWidth="1"/>
    <col min="5" max="5" width="13.85546875" customWidth="1"/>
    <col min="6" max="6" width="11.7109375" customWidth="1"/>
    <col min="10" max="10" width="11.7109375" customWidth="1"/>
    <col min="11" max="11" width="17.5703125" customWidth="1"/>
  </cols>
  <sheetData>
    <row r="1" spans="1:11" ht="283.5" customHeight="1">
      <c r="A1" s="473" t="s">
        <v>15</v>
      </c>
      <c r="B1" s="477" t="s">
        <v>81</v>
      </c>
      <c r="C1" s="473"/>
      <c r="D1" s="473"/>
      <c r="E1" s="184" t="s">
        <v>22</v>
      </c>
      <c r="F1" s="184" t="s">
        <v>22</v>
      </c>
      <c r="G1" s="473" t="s">
        <v>82</v>
      </c>
      <c r="H1" s="473" t="s">
        <v>83</v>
      </c>
      <c r="I1" s="473"/>
      <c r="J1" s="473" t="s">
        <v>1007</v>
      </c>
      <c r="K1" s="473"/>
    </row>
    <row r="2" spans="1:11">
      <c r="A2" s="473"/>
      <c r="B2" s="477"/>
      <c r="C2" s="473"/>
      <c r="D2" s="473"/>
      <c r="E2" s="184">
        <f>E6+E10+E14+E18+E22+E26</f>
        <v>128037300</v>
      </c>
      <c r="F2" s="187">
        <v>0</v>
      </c>
      <c r="G2" s="473"/>
      <c r="H2" s="473"/>
      <c r="I2" s="473"/>
      <c r="J2" s="473"/>
      <c r="K2" s="473"/>
    </row>
    <row r="3" spans="1:11">
      <c r="A3" s="473"/>
      <c r="B3" s="477"/>
      <c r="C3" s="473"/>
      <c r="D3" s="473"/>
      <c r="E3" s="474"/>
      <c r="F3" s="184" t="s">
        <v>23</v>
      </c>
      <c r="G3" s="473"/>
      <c r="H3" s="473"/>
      <c r="I3" s="473"/>
      <c r="J3" s="473"/>
      <c r="K3" s="473"/>
    </row>
    <row r="4" spans="1:11" ht="213" customHeight="1">
      <c r="A4" s="473"/>
      <c r="B4" s="477"/>
      <c r="C4" s="473"/>
      <c r="D4" s="473"/>
      <c r="E4" s="474"/>
      <c r="F4" s="184">
        <v>0</v>
      </c>
      <c r="G4" s="473"/>
      <c r="H4" s="473"/>
      <c r="I4" s="473"/>
      <c r="J4" s="473"/>
      <c r="K4" s="473"/>
    </row>
    <row r="5" spans="1:11" ht="20.25" customHeight="1">
      <c r="A5" s="469" t="s">
        <v>18</v>
      </c>
      <c r="B5" s="470" t="s">
        <v>84</v>
      </c>
      <c r="C5" s="469" t="s">
        <v>20</v>
      </c>
      <c r="D5" s="476"/>
      <c r="E5" s="185" t="s">
        <v>22</v>
      </c>
      <c r="F5" s="185" t="s">
        <v>22</v>
      </c>
      <c r="G5" s="468" t="s">
        <v>21</v>
      </c>
      <c r="H5" s="468" t="s">
        <v>21</v>
      </c>
      <c r="I5" s="468"/>
      <c r="J5" s="468" t="s">
        <v>21</v>
      </c>
      <c r="K5" s="475"/>
    </row>
    <row r="6" spans="1:11">
      <c r="A6" s="469"/>
      <c r="B6" s="470"/>
      <c r="C6" s="469"/>
      <c r="D6" s="476"/>
      <c r="E6" s="185">
        <v>2600000</v>
      </c>
      <c r="F6" s="46"/>
      <c r="G6" s="468"/>
      <c r="H6" s="468"/>
      <c r="I6" s="468"/>
      <c r="J6" s="468"/>
      <c r="K6" s="475"/>
    </row>
    <row r="7" spans="1:11">
      <c r="A7" s="469"/>
      <c r="B7" s="470"/>
      <c r="C7" s="469"/>
      <c r="D7" s="476"/>
      <c r="E7" s="474"/>
      <c r="F7" s="185" t="s">
        <v>23</v>
      </c>
      <c r="G7" s="468"/>
      <c r="H7" s="468"/>
      <c r="I7" s="468"/>
      <c r="J7" s="468"/>
      <c r="K7" s="475"/>
    </row>
    <row r="8" spans="1:11" ht="14.25" customHeight="1">
      <c r="A8" s="469"/>
      <c r="B8" s="470"/>
      <c r="C8" s="469"/>
      <c r="D8" s="476"/>
      <c r="E8" s="474"/>
      <c r="F8" s="184"/>
      <c r="G8" s="468"/>
      <c r="H8" s="468"/>
      <c r="I8" s="468"/>
      <c r="J8" s="468"/>
      <c r="K8" s="475"/>
    </row>
    <row r="9" spans="1:11" ht="20.25" customHeight="1">
      <c r="A9" s="469" t="s">
        <v>18</v>
      </c>
      <c r="B9" s="470" t="s">
        <v>85</v>
      </c>
      <c r="C9" s="469" t="s">
        <v>20</v>
      </c>
      <c r="D9" s="471"/>
      <c r="E9" s="186" t="s">
        <v>22</v>
      </c>
      <c r="F9" s="186" t="s">
        <v>22</v>
      </c>
      <c r="G9" s="468" t="s">
        <v>21</v>
      </c>
      <c r="H9" s="468" t="s">
        <v>21</v>
      </c>
      <c r="I9" s="468"/>
      <c r="J9" s="468" t="s">
        <v>21</v>
      </c>
      <c r="K9" s="467" t="s">
        <v>1304</v>
      </c>
    </row>
    <row r="10" spans="1:11">
      <c r="A10" s="469"/>
      <c r="B10" s="470"/>
      <c r="C10" s="469"/>
      <c r="D10" s="471"/>
      <c r="E10" s="186">
        <v>23100500</v>
      </c>
      <c r="F10" s="186">
        <v>0</v>
      </c>
      <c r="G10" s="468"/>
      <c r="H10" s="468"/>
      <c r="I10" s="468"/>
      <c r="J10" s="468"/>
      <c r="K10" s="467"/>
    </row>
    <row r="11" spans="1:11">
      <c r="A11" s="469"/>
      <c r="B11" s="470"/>
      <c r="C11" s="469"/>
      <c r="D11" s="471"/>
      <c r="E11" s="472"/>
      <c r="F11" s="186" t="s">
        <v>23</v>
      </c>
      <c r="G11" s="468"/>
      <c r="H11" s="468"/>
      <c r="I11" s="468"/>
      <c r="J11" s="468"/>
      <c r="K11" s="467"/>
    </row>
    <row r="12" spans="1:11">
      <c r="A12" s="469"/>
      <c r="B12" s="470"/>
      <c r="C12" s="469"/>
      <c r="D12" s="471"/>
      <c r="E12" s="472"/>
      <c r="F12" s="186">
        <v>0</v>
      </c>
      <c r="G12" s="468"/>
      <c r="H12" s="468"/>
      <c r="I12" s="468"/>
      <c r="J12" s="468"/>
      <c r="K12" s="467"/>
    </row>
    <row r="13" spans="1:11" ht="20.25" customHeight="1">
      <c r="A13" s="469" t="s">
        <v>18</v>
      </c>
      <c r="B13" s="470" t="s">
        <v>86</v>
      </c>
      <c r="C13" s="469" t="s">
        <v>20</v>
      </c>
      <c r="D13" s="471"/>
      <c r="E13" s="186" t="s">
        <v>22</v>
      </c>
      <c r="F13" s="186" t="s">
        <v>22</v>
      </c>
      <c r="G13" s="468" t="s">
        <v>21</v>
      </c>
      <c r="H13" s="468" t="s">
        <v>21</v>
      </c>
      <c r="I13" s="468"/>
      <c r="J13" s="468" t="s">
        <v>21</v>
      </c>
      <c r="K13" s="467" t="s">
        <v>1305</v>
      </c>
    </row>
    <row r="14" spans="1:11">
      <c r="A14" s="469"/>
      <c r="B14" s="470"/>
      <c r="C14" s="469"/>
      <c r="D14" s="471"/>
      <c r="E14" s="58">
        <v>7000000</v>
      </c>
      <c r="F14" s="186">
        <v>0</v>
      </c>
      <c r="G14" s="468"/>
      <c r="H14" s="468"/>
      <c r="I14" s="468"/>
      <c r="J14" s="468"/>
      <c r="K14" s="467"/>
    </row>
    <row r="15" spans="1:11">
      <c r="A15" s="469"/>
      <c r="B15" s="470"/>
      <c r="C15" s="469"/>
      <c r="D15" s="471"/>
      <c r="E15" s="472"/>
      <c r="F15" s="186" t="s">
        <v>23</v>
      </c>
      <c r="G15" s="468"/>
      <c r="H15" s="468"/>
      <c r="I15" s="468"/>
      <c r="J15" s="468"/>
      <c r="K15" s="467"/>
    </row>
    <row r="16" spans="1:11" ht="119.25" customHeight="1">
      <c r="A16" s="469"/>
      <c r="B16" s="470"/>
      <c r="C16" s="469"/>
      <c r="D16" s="471"/>
      <c r="E16" s="472"/>
      <c r="F16" s="186">
        <v>0</v>
      </c>
      <c r="G16" s="468"/>
      <c r="H16" s="468"/>
      <c r="I16" s="468"/>
      <c r="J16" s="468"/>
      <c r="K16" s="467"/>
    </row>
    <row r="17" spans="1:11" ht="20.25" customHeight="1">
      <c r="A17" s="469" t="s">
        <v>18</v>
      </c>
      <c r="B17" s="470" t="s">
        <v>87</v>
      </c>
      <c r="C17" s="469" t="s">
        <v>20</v>
      </c>
      <c r="D17" s="471"/>
      <c r="E17" s="186" t="s">
        <v>22</v>
      </c>
      <c r="F17" s="186" t="s">
        <v>22</v>
      </c>
      <c r="G17" s="468" t="s">
        <v>21</v>
      </c>
      <c r="H17" s="468" t="s">
        <v>21</v>
      </c>
      <c r="I17" s="468"/>
      <c r="J17" s="468" t="s">
        <v>21</v>
      </c>
      <c r="K17" s="467"/>
    </row>
    <row r="18" spans="1:11">
      <c r="A18" s="469"/>
      <c r="B18" s="470"/>
      <c r="C18" s="469"/>
      <c r="D18" s="471"/>
      <c r="E18" s="58">
        <v>59166800</v>
      </c>
      <c r="F18" s="186">
        <v>0</v>
      </c>
      <c r="G18" s="468"/>
      <c r="H18" s="468"/>
      <c r="I18" s="468"/>
      <c r="J18" s="468"/>
      <c r="K18" s="467"/>
    </row>
    <row r="19" spans="1:11">
      <c r="A19" s="469"/>
      <c r="B19" s="470"/>
      <c r="C19" s="469"/>
      <c r="D19" s="471"/>
      <c r="E19" s="472"/>
      <c r="F19" s="186" t="s">
        <v>23</v>
      </c>
      <c r="G19" s="468"/>
      <c r="H19" s="468"/>
      <c r="I19" s="468"/>
      <c r="J19" s="468"/>
      <c r="K19" s="467"/>
    </row>
    <row r="20" spans="1:11">
      <c r="A20" s="469"/>
      <c r="B20" s="470"/>
      <c r="C20" s="469"/>
      <c r="D20" s="471"/>
      <c r="E20" s="472"/>
      <c r="F20" s="186">
        <v>0</v>
      </c>
      <c r="G20" s="468"/>
      <c r="H20" s="468"/>
      <c r="I20" s="468"/>
      <c r="J20" s="468"/>
      <c r="K20" s="467"/>
    </row>
    <row r="21" spans="1:11" ht="20.25" customHeight="1">
      <c r="A21" s="469" t="s">
        <v>18</v>
      </c>
      <c r="B21" s="470" t="s">
        <v>88</v>
      </c>
      <c r="C21" s="469" t="s">
        <v>20</v>
      </c>
      <c r="D21" s="471"/>
      <c r="E21" s="186" t="s">
        <v>22</v>
      </c>
      <c r="F21" s="186" t="s">
        <v>22</v>
      </c>
      <c r="G21" s="468" t="s">
        <v>21</v>
      </c>
      <c r="H21" s="468" t="s">
        <v>21</v>
      </c>
      <c r="I21" s="468"/>
      <c r="J21" s="468" t="s">
        <v>21</v>
      </c>
      <c r="K21" s="467"/>
    </row>
    <row r="22" spans="1:11">
      <c r="A22" s="469"/>
      <c r="B22" s="470"/>
      <c r="C22" s="469"/>
      <c r="D22" s="471"/>
      <c r="E22" s="58">
        <v>35070000</v>
      </c>
      <c r="F22" s="186">
        <v>0</v>
      </c>
      <c r="G22" s="468"/>
      <c r="H22" s="468"/>
      <c r="I22" s="468"/>
      <c r="J22" s="468"/>
      <c r="K22" s="467"/>
    </row>
    <row r="23" spans="1:11">
      <c r="A23" s="469"/>
      <c r="B23" s="470"/>
      <c r="C23" s="469"/>
      <c r="D23" s="471"/>
      <c r="E23" s="472"/>
      <c r="F23" s="186" t="s">
        <v>23</v>
      </c>
      <c r="G23" s="468"/>
      <c r="H23" s="468"/>
      <c r="I23" s="468"/>
      <c r="J23" s="468"/>
      <c r="K23" s="467"/>
    </row>
    <row r="24" spans="1:11">
      <c r="A24" s="469"/>
      <c r="B24" s="470"/>
      <c r="C24" s="469"/>
      <c r="D24" s="471"/>
      <c r="E24" s="472"/>
      <c r="F24" s="186">
        <v>0</v>
      </c>
      <c r="G24" s="468"/>
      <c r="H24" s="468"/>
      <c r="I24" s="468"/>
      <c r="J24" s="468"/>
      <c r="K24" s="467"/>
    </row>
    <row r="25" spans="1:11" ht="20.25" customHeight="1">
      <c r="A25" s="469" t="s">
        <v>18</v>
      </c>
      <c r="B25" s="470" t="s">
        <v>89</v>
      </c>
      <c r="C25" s="469" t="s">
        <v>20</v>
      </c>
      <c r="D25" s="471"/>
      <c r="E25" s="186" t="s">
        <v>22</v>
      </c>
      <c r="F25" s="186" t="s">
        <v>22</v>
      </c>
      <c r="G25" s="468" t="s">
        <v>21</v>
      </c>
      <c r="H25" s="468" t="s">
        <v>21</v>
      </c>
      <c r="I25" s="468"/>
      <c r="J25" s="468" t="s">
        <v>21</v>
      </c>
      <c r="K25" s="467"/>
    </row>
    <row r="26" spans="1:11">
      <c r="A26" s="469"/>
      <c r="B26" s="470"/>
      <c r="C26" s="469"/>
      <c r="D26" s="471"/>
      <c r="E26" s="58">
        <v>1100000</v>
      </c>
      <c r="F26" s="186">
        <v>0</v>
      </c>
      <c r="G26" s="468"/>
      <c r="H26" s="468"/>
      <c r="I26" s="468"/>
      <c r="J26" s="468"/>
      <c r="K26" s="467"/>
    </row>
    <row r="27" spans="1:11">
      <c r="A27" s="469"/>
      <c r="B27" s="470"/>
      <c r="C27" s="469"/>
      <c r="D27" s="471"/>
      <c r="E27" s="472"/>
      <c r="F27" s="186" t="s">
        <v>23</v>
      </c>
      <c r="G27" s="468"/>
      <c r="H27" s="468"/>
      <c r="I27" s="468"/>
      <c r="J27" s="468"/>
      <c r="K27" s="467"/>
    </row>
    <row r="28" spans="1:11" ht="20.25" customHeight="1">
      <c r="A28" s="469"/>
      <c r="B28" s="470"/>
      <c r="C28" s="469"/>
      <c r="D28" s="471"/>
      <c r="E28" s="472"/>
      <c r="F28" s="186">
        <v>0</v>
      </c>
      <c r="G28" s="468"/>
      <c r="H28" s="468"/>
      <c r="I28" s="468"/>
      <c r="J28" s="468"/>
      <c r="K28" s="467"/>
    </row>
    <row r="29" spans="1:11">
      <c r="A29" s="26"/>
      <c r="B29" s="26"/>
      <c r="C29" s="26"/>
      <c r="D29" s="26"/>
      <c r="E29" s="26"/>
      <c r="F29" s="26"/>
      <c r="G29" s="26"/>
      <c r="H29" s="26"/>
      <c r="I29" s="26"/>
      <c r="J29" s="26"/>
      <c r="K29" s="26"/>
    </row>
    <row r="30" spans="1:11">
      <c r="A30" s="26"/>
      <c r="B30" s="26"/>
      <c r="C30" s="26"/>
      <c r="D30" s="26"/>
      <c r="E30" s="26"/>
      <c r="F30" s="26"/>
      <c r="G30" s="26"/>
      <c r="H30" s="26"/>
      <c r="I30" s="26"/>
      <c r="J30" s="26"/>
      <c r="K30" s="26"/>
    </row>
    <row r="31" spans="1:11">
      <c r="A31" s="26"/>
      <c r="B31" s="26"/>
      <c r="C31" s="26"/>
      <c r="D31" s="26"/>
      <c r="E31" s="26"/>
      <c r="F31" s="26"/>
      <c r="G31" s="26"/>
      <c r="H31" s="26"/>
      <c r="I31" s="26"/>
      <c r="J31" s="26"/>
      <c r="K31" s="26"/>
    </row>
    <row r="32" spans="1:11">
      <c r="A32" s="26"/>
      <c r="B32" s="26"/>
      <c r="C32" s="26"/>
      <c r="D32" s="26"/>
      <c r="E32" s="26"/>
      <c r="F32" s="26"/>
      <c r="G32" s="26"/>
      <c r="H32" s="26"/>
      <c r="I32" s="26"/>
      <c r="J32" s="26"/>
      <c r="K32" s="26"/>
    </row>
    <row r="33" spans="1:11">
      <c r="A33" s="26"/>
      <c r="B33" s="26"/>
      <c r="C33" s="26"/>
      <c r="D33" s="26"/>
      <c r="E33" s="26"/>
      <c r="F33" s="26"/>
      <c r="G33" s="26"/>
      <c r="H33" s="26"/>
      <c r="I33" s="26"/>
      <c r="J33" s="26"/>
      <c r="K33" s="26"/>
    </row>
    <row r="34" spans="1:11">
      <c r="A34" s="26"/>
      <c r="B34" s="26"/>
      <c r="C34" s="26"/>
      <c r="D34" s="26"/>
      <c r="E34" s="26"/>
      <c r="F34" s="26"/>
      <c r="G34" s="26"/>
      <c r="H34" s="26"/>
      <c r="I34" s="26"/>
      <c r="J34" s="26"/>
      <c r="K34" s="26"/>
    </row>
    <row r="35" spans="1:11">
      <c r="A35" s="26"/>
      <c r="B35" s="26"/>
      <c r="C35" s="26"/>
      <c r="D35" s="26"/>
      <c r="E35" s="26"/>
      <c r="F35" s="26"/>
      <c r="G35" s="26"/>
      <c r="H35" s="26"/>
      <c r="I35" s="26"/>
      <c r="J35" s="26"/>
      <c r="K35" s="26"/>
    </row>
    <row r="36" spans="1:11">
      <c r="A36" s="26"/>
      <c r="B36" s="26"/>
      <c r="C36" s="26"/>
      <c r="D36" s="26"/>
      <c r="E36" s="26"/>
      <c r="F36" s="26"/>
      <c r="G36" s="26"/>
      <c r="H36" s="26"/>
      <c r="I36" s="26"/>
      <c r="J36" s="26"/>
      <c r="K36" s="26"/>
    </row>
  </sheetData>
  <mergeCells count="64">
    <mergeCell ref="H1:H4"/>
    <mergeCell ref="I1:I4"/>
    <mergeCell ref="J1:J4"/>
    <mergeCell ref="A5:A8"/>
    <mergeCell ref="B5:B8"/>
    <mergeCell ref="C5:C8"/>
    <mergeCell ref="D5:D8"/>
    <mergeCell ref="G5:G8"/>
    <mergeCell ref="A1:A4"/>
    <mergeCell ref="B1:B4"/>
    <mergeCell ref="C1:C4"/>
    <mergeCell ref="D1:D4"/>
    <mergeCell ref="G1:G4"/>
    <mergeCell ref="J9:J12"/>
    <mergeCell ref="K9:K12"/>
    <mergeCell ref="E11:E12"/>
    <mergeCell ref="H5:I8"/>
    <mergeCell ref="J5:J8"/>
    <mergeCell ref="K1:K4"/>
    <mergeCell ref="E3:E4"/>
    <mergeCell ref="A13:A16"/>
    <mergeCell ref="B13:B16"/>
    <mergeCell ref="C13:C16"/>
    <mergeCell ref="D13:D16"/>
    <mergeCell ref="G13:G16"/>
    <mergeCell ref="E15:E16"/>
    <mergeCell ref="K5:K8"/>
    <mergeCell ref="E7:E8"/>
    <mergeCell ref="A9:A12"/>
    <mergeCell ref="B9:B12"/>
    <mergeCell ref="C9:C12"/>
    <mergeCell ref="D9:D12"/>
    <mergeCell ref="G9:G12"/>
    <mergeCell ref="H9:I12"/>
    <mergeCell ref="D21:D24"/>
    <mergeCell ref="G21:G24"/>
    <mergeCell ref="H13:I16"/>
    <mergeCell ref="J13:J16"/>
    <mergeCell ref="K13:K16"/>
    <mergeCell ref="H17:I20"/>
    <mergeCell ref="J17:J20"/>
    <mergeCell ref="K17:K20"/>
    <mergeCell ref="A17:A20"/>
    <mergeCell ref="B17:B20"/>
    <mergeCell ref="C17:C20"/>
    <mergeCell ref="D17:D20"/>
    <mergeCell ref="G17:G20"/>
    <mergeCell ref="E19:E20"/>
    <mergeCell ref="K25:K28"/>
    <mergeCell ref="J21:J24"/>
    <mergeCell ref="K21:K24"/>
    <mergeCell ref="A25:A28"/>
    <mergeCell ref="B25:B28"/>
    <mergeCell ref="C25:C28"/>
    <mergeCell ref="D25:D28"/>
    <mergeCell ref="G25:G28"/>
    <mergeCell ref="H25:I28"/>
    <mergeCell ref="J25:J28"/>
    <mergeCell ref="E23:E24"/>
    <mergeCell ref="E27:E28"/>
    <mergeCell ref="H21:I24"/>
    <mergeCell ref="A21:A24"/>
    <mergeCell ref="B21:B24"/>
    <mergeCell ref="C21:C24"/>
  </mergeCells>
  <pageMargins left="0.70866141732283472" right="0.70866141732283472" top="0.74803149606299213" bottom="0.74803149606299213" header="0.31496062992125984" footer="0.31496062992125984"/>
  <pageSetup paperSize="8" firstPageNumber="10" orientation="portrait" useFirstPageNumber="1" r:id="rId1"/>
  <headerFooter>
    <oddFooter>&amp;R&amp;P</oddFooter>
  </headerFooter>
</worksheet>
</file>

<file path=xl/worksheets/sheet20.xml><?xml version="1.0" encoding="utf-8"?>
<worksheet xmlns="http://schemas.openxmlformats.org/spreadsheetml/2006/main" xmlns:r="http://schemas.openxmlformats.org/officeDocument/2006/relationships">
  <dimension ref="A2:K24"/>
  <sheetViews>
    <sheetView workbookViewId="0">
      <selection activeCell="F33" sqref="F33"/>
    </sheetView>
  </sheetViews>
  <sheetFormatPr defaultRowHeight="15"/>
  <cols>
    <col min="2" max="2" width="20.85546875" customWidth="1"/>
    <col min="4" max="4" width="9.7109375" customWidth="1"/>
    <col min="5" max="5" width="13.85546875" customWidth="1"/>
    <col min="6" max="6" width="10.85546875" customWidth="1"/>
    <col min="9" max="9" width="8.140625" customWidth="1"/>
    <col min="10" max="10" width="11.7109375" customWidth="1"/>
    <col min="11" max="11" width="19.28515625" customWidth="1"/>
  </cols>
  <sheetData>
    <row r="2" spans="1:11" ht="57.75" customHeight="1">
      <c r="A2" s="586" t="s">
        <v>15</v>
      </c>
      <c r="B2" s="589" t="s">
        <v>221</v>
      </c>
      <c r="C2" s="592" t="s">
        <v>20</v>
      </c>
      <c r="D2" s="586"/>
      <c r="E2" s="59" t="s">
        <v>22</v>
      </c>
      <c r="F2" s="59" t="s">
        <v>22</v>
      </c>
      <c r="G2" s="595" t="s">
        <v>222</v>
      </c>
      <c r="H2" s="583">
        <v>1</v>
      </c>
      <c r="I2" s="586">
        <v>0</v>
      </c>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84">
        <f>E22</f>
        <v>6000000</v>
      </c>
      <c r="F18" s="83">
        <v>0</v>
      </c>
      <c r="G18" s="578"/>
      <c r="H18" s="598"/>
      <c r="I18" s="598"/>
      <c r="J18" s="598"/>
      <c r="K18" s="579"/>
    </row>
    <row r="19" spans="1:11">
      <c r="A19" s="587"/>
      <c r="B19" s="590"/>
      <c r="C19" s="593"/>
      <c r="D19" s="587"/>
      <c r="E19" s="560"/>
      <c r="F19" s="83" t="s">
        <v>23</v>
      </c>
      <c r="G19" s="564"/>
      <c r="H19" s="599"/>
      <c r="I19" s="599"/>
      <c r="J19" s="599"/>
      <c r="K19" s="565"/>
    </row>
    <row r="20" spans="1:11">
      <c r="A20" s="588"/>
      <c r="B20" s="591"/>
      <c r="C20" s="594"/>
      <c r="D20" s="588"/>
      <c r="E20" s="561"/>
      <c r="F20" s="83">
        <v>0</v>
      </c>
      <c r="G20" s="566"/>
      <c r="H20" s="600"/>
      <c r="I20" s="600"/>
      <c r="J20" s="600"/>
      <c r="K20" s="567"/>
    </row>
    <row r="21" spans="1:11" ht="20.25" customHeight="1">
      <c r="A21" s="568" t="s">
        <v>18</v>
      </c>
      <c r="B21" s="571" t="s">
        <v>223</v>
      </c>
      <c r="C21" s="568" t="s">
        <v>20</v>
      </c>
      <c r="D21" s="574"/>
      <c r="E21" s="70" t="s">
        <v>22</v>
      </c>
      <c r="F21" s="70" t="s">
        <v>22</v>
      </c>
      <c r="G21" s="562" t="s">
        <v>21</v>
      </c>
      <c r="H21" s="564" t="s">
        <v>21</v>
      </c>
      <c r="I21" s="565"/>
      <c r="J21" s="562" t="s">
        <v>21</v>
      </c>
      <c r="K21" s="558"/>
    </row>
    <row r="22" spans="1:11">
      <c r="A22" s="569"/>
      <c r="B22" s="572"/>
      <c r="C22" s="569"/>
      <c r="D22" s="575"/>
      <c r="E22" s="71">
        <v>6000000</v>
      </c>
      <c r="F22" s="70">
        <v>0</v>
      </c>
      <c r="G22" s="562"/>
      <c r="H22" s="564"/>
      <c r="I22" s="565"/>
      <c r="J22" s="562"/>
      <c r="K22" s="558"/>
    </row>
    <row r="23" spans="1:11">
      <c r="A23" s="569"/>
      <c r="B23" s="572"/>
      <c r="C23" s="569"/>
      <c r="D23" s="575"/>
      <c r="E23" s="560"/>
      <c r="F23" s="70" t="s">
        <v>23</v>
      </c>
      <c r="G23" s="562"/>
      <c r="H23" s="564"/>
      <c r="I23" s="565"/>
      <c r="J23" s="562"/>
      <c r="K23" s="558"/>
    </row>
    <row r="24" spans="1:11" ht="14.25" customHeight="1">
      <c r="A24" s="570"/>
      <c r="B24" s="573"/>
      <c r="C24" s="570"/>
      <c r="D24" s="576"/>
      <c r="E24" s="561"/>
      <c r="F24" s="70">
        <v>0</v>
      </c>
      <c r="G24" s="563"/>
      <c r="H24" s="566"/>
      <c r="I24" s="567"/>
      <c r="J24" s="563"/>
      <c r="K24" s="559"/>
    </row>
  </sheetData>
  <mergeCells count="36">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1:A24"/>
    <mergeCell ref="B21:B24"/>
    <mergeCell ref="C21:C24"/>
    <mergeCell ref="D21:D24"/>
    <mergeCell ref="G21:G24"/>
    <mergeCell ref="H21:I24"/>
  </mergeCells>
  <pageMargins left="1.1023622047244095" right="0.19685039370078741" top="0.74803149606299213" bottom="0.74803149606299213" header="0.31496062992125984" footer="0.31496062992125984"/>
  <pageSetup paperSize="8" firstPageNumber="48" orientation="portrait"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dimension ref="A1:K27"/>
  <sheetViews>
    <sheetView workbookViewId="0">
      <selection activeCell="L1" sqref="L1:AD1048576"/>
    </sheetView>
  </sheetViews>
  <sheetFormatPr defaultRowHeight="15"/>
  <cols>
    <col min="2" max="2" width="20.85546875" customWidth="1"/>
    <col min="4" max="4" width="10.140625" customWidth="1"/>
    <col min="5" max="5" width="13.85546875" customWidth="1"/>
    <col min="6" max="6" width="11.7109375" customWidth="1"/>
    <col min="9" max="9" width="6.5703125" customWidth="1"/>
    <col min="10" max="10" width="11.7109375" customWidth="1"/>
    <col min="11" max="11" width="19.28515625" customWidth="1"/>
  </cols>
  <sheetData>
    <row r="1" spans="1:11" ht="119.25" customHeight="1">
      <c r="A1" s="592" t="s">
        <v>11</v>
      </c>
      <c r="B1" s="604" t="s">
        <v>224</v>
      </c>
      <c r="C1" s="592"/>
      <c r="D1" s="592"/>
      <c r="E1" s="59" t="s">
        <v>1036</v>
      </c>
      <c r="F1" s="59" t="s">
        <v>1450</v>
      </c>
      <c r="G1" s="592" t="s">
        <v>225</v>
      </c>
      <c r="H1" s="592">
        <v>230</v>
      </c>
      <c r="I1" s="601">
        <v>122</v>
      </c>
      <c r="J1" s="601" t="s">
        <v>1006</v>
      </c>
      <c r="K1" s="601" t="s">
        <v>1449</v>
      </c>
    </row>
    <row r="2" spans="1:11" hidden="1">
      <c r="A2" s="593"/>
      <c r="B2" s="605"/>
      <c r="C2" s="593"/>
      <c r="D2" s="593"/>
      <c r="E2" s="59"/>
      <c r="F2" s="59"/>
      <c r="G2" s="593"/>
      <c r="H2" s="593"/>
      <c r="I2" s="602"/>
      <c r="J2" s="602"/>
      <c r="K2" s="602"/>
    </row>
    <row r="3" spans="1:11" hidden="1">
      <c r="A3" s="593"/>
      <c r="B3" s="605"/>
      <c r="C3" s="593"/>
      <c r="D3" s="593"/>
      <c r="E3" s="59"/>
      <c r="F3" s="59" t="s">
        <v>23</v>
      </c>
      <c r="G3" s="593"/>
      <c r="H3" s="593"/>
      <c r="I3" s="602"/>
      <c r="J3" s="602"/>
      <c r="K3" s="602"/>
    </row>
    <row r="4" spans="1:11" ht="69" hidden="1" customHeight="1">
      <c r="A4" s="594"/>
      <c r="B4" s="606"/>
      <c r="C4" s="594"/>
      <c r="D4" s="594"/>
      <c r="E4" s="59"/>
      <c r="F4" s="59"/>
      <c r="G4" s="594"/>
      <c r="H4" s="594"/>
      <c r="I4" s="603"/>
      <c r="J4" s="603"/>
      <c r="K4" s="603"/>
    </row>
    <row r="5" spans="1:11" ht="78.75" customHeight="1">
      <c r="A5" s="586" t="s">
        <v>15</v>
      </c>
      <c r="B5" s="589" t="s">
        <v>226</v>
      </c>
      <c r="C5" s="592" t="s">
        <v>20</v>
      </c>
      <c r="D5" s="586"/>
      <c r="E5" s="59" t="s">
        <v>22</v>
      </c>
      <c r="F5" s="59" t="s">
        <v>22</v>
      </c>
      <c r="G5" s="595" t="s">
        <v>227</v>
      </c>
      <c r="H5" s="583">
        <v>5</v>
      </c>
      <c r="I5" s="586"/>
      <c r="J5" s="586" t="s">
        <v>1007</v>
      </c>
      <c r="K5" s="586"/>
    </row>
    <row r="6" spans="1:11" ht="15" hidden="1" customHeight="1">
      <c r="A6" s="587"/>
      <c r="B6" s="590"/>
      <c r="C6" s="593"/>
      <c r="D6" s="587"/>
      <c r="E6" s="59"/>
      <c r="F6" s="60"/>
      <c r="G6" s="596"/>
      <c r="H6" s="584"/>
      <c r="I6" s="587"/>
      <c r="J6" s="587"/>
      <c r="K6" s="587"/>
    </row>
    <row r="7" spans="1:11" ht="15" hidden="1" customHeight="1">
      <c r="A7" s="587"/>
      <c r="B7" s="590"/>
      <c r="C7" s="593"/>
      <c r="D7" s="587"/>
      <c r="E7" s="581"/>
      <c r="F7" s="60" t="s">
        <v>23</v>
      </c>
      <c r="G7" s="596"/>
      <c r="H7" s="584"/>
      <c r="I7" s="587"/>
      <c r="J7" s="587"/>
      <c r="K7" s="587"/>
    </row>
    <row r="8" spans="1:11" ht="33" hidden="1" customHeight="1">
      <c r="A8" s="587"/>
      <c r="B8" s="590"/>
      <c r="C8" s="593"/>
      <c r="D8" s="587"/>
      <c r="E8" s="582"/>
      <c r="F8" s="60"/>
      <c r="G8" s="597"/>
      <c r="H8" s="585"/>
      <c r="I8" s="588"/>
      <c r="J8" s="588"/>
      <c r="K8" s="588"/>
    </row>
    <row r="9" spans="1:11" ht="20.25" hidden="1" customHeight="1">
      <c r="A9" s="587"/>
      <c r="B9" s="590"/>
      <c r="C9" s="593"/>
      <c r="D9" s="587"/>
      <c r="E9" s="59" t="s">
        <v>22</v>
      </c>
      <c r="F9" s="60" t="s">
        <v>22</v>
      </c>
      <c r="G9" s="577" t="s">
        <v>21</v>
      </c>
      <c r="H9" s="578" t="s">
        <v>21</v>
      </c>
      <c r="I9" s="579"/>
      <c r="J9" s="577" t="s">
        <v>21</v>
      </c>
      <c r="K9" s="580"/>
    </row>
    <row r="10" spans="1:11" ht="15" hidden="1" customHeight="1">
      <c r="A10" s="587"/>
      <c r="B10" s="590"/>
      <c r="C10" s="593"/>
      <c r="D10" s="587"/>
      <c r="E10" s="61">
        <v>59166800</v>
      </c>
      <c r="F10" s="60"/>
      <c r="G10" s="562"/>
      <c r="H10" s="564"/>
      <c r="I10" s="565"/>
      <c r="J10" s="562"/>
      <c r="K10" s="558"/>
    </row>
    <row r="11" spans="1:11" ht="15" hidden="1" customHeight="1">
      <c r="A11" s="587"/>
      <c r="B11" s="590"/>
      <c r="C11" s="593"/>
      <c r="D11" s="587"/>
      <c r="E11" s="581"/>
      <c r="F11" s="60" t="s">
        <v>23</v>
      </c>
      <c r="G11" s="562"/>
      <c r="H11" s="564"/>
      <c r="I11" s="565"/>
      <c r="J11" s="562"/>
      <c r="K11" s="558"/>
    </row>
    <row r="12" spans="1:11" ht="15" hidden="1" customHeight="1">
      <c r="A12" s="587"/>
      <c r="B12" s="590"/>
      <c r="C12" s="593"/>
      <c r="D12" s="587"/>
      <c r="E12" s="582"/>
      <c r="F12" s="60"/>
      <c r="G12" s="563"/>
      <c r="H12" s="566"/>
      <c r="I12" s="567"/>
      <c r="J12" s="563"/>
      <c r="K12" s="559"/>
    </row>
    <row r="13" spans="1:11" ht="20.25" hidden="1" customHeight="1">
      <c r="A13" s="587"/>
      <c r="B13" s="590"/>
      <c r="C13" s="593"/>
      <c r="D13" s="587"/>
      <c r="E13" s="59" t="s">
        <v>22</v>
      </c>
      <c r="F13" s="60" t="s">
        <v>22</v>
      </c>
      <c r="G13" s="577" t="s">
        <v>21</v>
      </c>
      <c r="H13" s="578" t="s">
        <v>21</v>
      </c>
      <c r="I13" s="579"/>
      <c r="J13" s="577" t="s">
        <v>21</v>
      </c>
      <c r="K13" s="580"/>
    </row>
    <row r="14" spans="1:11" ht="15" hidden="1" customHeight="1">
      <c r="A14" s="587"/>
      <c r="B14" s="590"/>
      <c r="C14" s="593"/>
      <c r="D14" s="587"/>
      <c r="E14" s="61">
        <v>35070000</v>
      </c>
      <c r="F14" s="60"/>
      <c r="G14" s="562"/>
      <c r="H14" s="564"/>
      <c r="I14" s="565"/>
      <c r="J14" s="562"/>
      <c r="K14" s="558"/>
    </row>
    <row r="15" spans="1:11" ht="15" hidden="1" customHeight="1">
      <c r="A15" s="587"/>
      <c r="B15" s="590"/>
      <c r="C15" s="593"/>
      <c r="D15" s="587"/>
      <c r="E15" s="581"/>
      <c r="F15" s="60" t="s">
        <v>23</v>
      </c>
      <c r="G15" s="562"/>
      <c r="H15" s="564"/>
      <c r="I15" s="565"/>
      <c r="J15" s="562"/>
      <c r="K15" s="558"/>
    </row>
    <row r="16" spans="1:11" ht="15" hidden="1" customHeight="1">
      <c r="A16" s="587"/>
      <c r="B16" s="590"/>
      <c r="C16" s="593"/>
      <c r="D16" s="587"/>
      <c r="E16" s="582"/>
      <c r="F16" s="60"/>
      <c r="G16" s="563"/>
      <c r="H16" s="566"/>
      <c r="I16" s="567"/>
      <c r="J16" s="563"/>
      <c r="K16" s="559"/>
    </row>
    <row r="17" spans="1:11" ht="20.25" hidden="1" customHeight="1">
      <c r="A17" s="587"/>
      <c r="B17" s="590"/>
      <c r="C17" s="593"/>
      <c r="D17" s="587"/>
      <c r="E17" s="59" t="s">
        <v>22</v>
      </c>
      <c r="F17" s="60" t="s">
        <v>22</v>
      </c>
      <c r="G17" s="577" t="s">
        <v>21</v>
      </c>
      <c r="H17" s="578" t="s">
        <v>21</v>
      </c>
      <c r="I17" s="579"/>
      <c r="J17" s="577" t="s">
        <v>21</v>
      </c>
      <c r="K17" s="580"/>
    </row>
    <row r="18" spans="1:11" ht="15" hidden="1" customHeight="1">
      <c r="A18" s="587"/>
      <c r="B18" s="590"/>
      <c r="C18" s="593"/>
      <c r="D18" s="587"/>
      <c r="E18" s="61">
        <v>1100000</v>
      </c>
      <c r="F18" s="60"/>
      <c r="G18" s="562"/>
      <c r="H18" s="564"/>
      <c r="I18" s="565"/>
      <c r="J18" s="562"/>
      <c r="K18" s="558"/>
    </row>
    <row r="19" spans="1:11" ht="15" hidden="1" customHeight="1">
      <c r="A19" s="587"/>
      <c r="B19" s="590"/>
      <c r="C19" s="593"/>
      <c r="D19" s="587"/>
      <c r="E19" s="581"/>
      <c r="F19" s="60" t="s">
        <v>23</v>
      </c>
      <c r="G19" s="562"/>
      <c r="H19" s="564"/>
      <c r="I19" s="565"/>
      <c r="J19" s="562"/>
      <c r="K19" s="558"/>
    </row>
    <row r="20" spans="1:11" ht="15" hidden="1" customHeight="1">
      <c r="A20" s="587"/>
      <c r="B20" s="590"/>
      <c r="C20" s="593"/>
      <c r="D20" s="587"/>
      <c r="E20" s="582"/>
      <c r="F20" s="60"/>
      <c r="G20" s="562"/>
      <c r="H20" s="564"/>
      <c r="I20" s="565"/>
      <c r="J20" s="562"/>
      <c r="K20" s="558"/>
    </row>
    <row r="21" spans="1:11">
      <c r="A21" s="587"/>
      <c r="B21" s="590"/>
      <c r="C21" s="593"/>
      <c r="D21" s="587"/>
      <c r="E21" s="84">
        <f>E25</f>
        <v>12600000</v>
      </c>
      <c r="F21" s="83">
        <v>0</v>
      </c>
      <c r="G21" s="578"/>
      <c r="H21" s="598"/>
      <c r="I21" s="598"/>
      <c r="J21" s="598"/>
      <c r="K21" s="579"/>
    </row>
    <row r="22" spans="1:11">
      <c r="A22" s="587"/>
      <c r="B22" s="590"/>
      <c r="C22" s="593"/>
      <c r="D22" s="587"/>
      <c r="E22" s="560"/>
      <c r="F22" s="83" t="s">
        <v>23</v>
      </c>
      <c r="G22" s="564"/>
      <c r="H22" s="599"/>
      <c r="I22" s="599"/>
      <c r="J22" s="599"/>
      <c r="K22" s="565"/>
    </row>
    <row r="23" spans="1:11">
      <c r="A23" s="588"/>
      <c r="B23" s="591"/>
      <c r="C23" s="594"/>
      <c r="D23" s="588"/>
      <c r="E23" s="561"/>
      <c r="F23" s="83">
        <v>0</v>
      </c>
      <c r="G23" s="566"/>
      <c r="H23" s="600"/>
      <c r="I23" s="600"/>
      <c r="J23" s="600"/>
      <c r="K23" s="567"/>
    </row>
    <row r="24" spans="1:11" ht="20.25" customHeight="1">
      <c r="A24" s="568" t="s">
        <v>18</v>
      </c>
      <c r="B24" s="571" t="s">
        <v>228</v>
      </c>
      <c r="C24" s="568" t="s">
        <v>20</v>
      </c>
      <c r="D24" s="574"/>
      <c r="E24" s="70" t="s">
        <v>22</v>
      </c>
      <c r="F24" s="70" t="s">
        <v>22</v>
      </c>
      <c r="G24" s="562" t="s">
        <v>21</v>
      </c>
      <c r="H24" s="564" t="s">
        <v>21</v>
      </c>
      <c r="I24" s="565"/>
      <c r="J24" s="562" t="s">
        <v>21</v>
      </c>
      <c r="K24" s="558"/>
    </row>
    <row r="25" spans="1:11">
      <c r="A25" s="569"/>
      <c r="B25" s="572"/>
      <c r="C25" s="569"/>
      <c r="D25" s="575"/>
      <c r="E25" s="71">
        <v>12600000</v>
      </c>
      <c r="F25" s="70">
        <v>0</v>
      </c>
      <c r="G25" s="562"/>
      <c r="H25" s="564"/>
      <c r="I25" s="565"/>
      <c r="J25" s="562"/>
      <c r="K25" s="558"/>
    </row>
    <row r="26" spans="1:11">
      <c r="A26" s="569"/>
      <c r="B26" s="572"/>
      <c r="C26" s="569"/>
      <c r="D26" s="575"/>
      <c r="E26" s="560"/>
      <c r="F26" s="70" t="s">
        <v>23</v>
      </c>
      <c r="G26" s="562"/>
      <c r="H26" s="564"/>
      <c r="I26" s="565"/>
      <c r="J26" s="562"/>
      <c r="K26" s="558"/>
    </row>
    <row r="27" spans="1:11" ht="15.75" customHeight="1">
      <c r="A27" s="570"/>
      <c r="B27" s="573"/>
      <c r="C27" s="570"/>
      <c r="D27" s="576"/>
      <c r="E27" s="561"/>
      <c r="F27" s="70">
        <v>0</v>
      </c>
      <c r="G27" s="563"/>
      <c r="H27" s="566"/>
      <c r="I27" s="567"/>
      <c r="J27" s="563"/>
      <c r="K27" s="559"/>
    </row>
  </sheetData>
  <mergeCells count="45">
    <mergeCell ref="H1:H4"/>
    <mergeCell ref="I1:I4"/>
    <mergeCell ref="J1:J4"/>
    <mergeCell ref="K1:K4"/>
    <mergeCell ref="A1:A4"/>
    <mergeCell ref="B1:B4"/>
    <mergeCell ref="C1:C4"/>
    <mergeCell ref="D1:D4"/>
    <mergeCell ref="G1:G4"/>
    <mergeCell ref="A5:A23"/>
    <mergeCell ref="B5:B23"/>
    <mergeCell ref="C5:C23"/>
    <mergeCell ref="D5:D23"/>
    <mergeCell ref="G5:G8"/>
    <mergeCell ref="G13:G16"/>
    <mergeCell ref="G21:K23"/>
    <mergeCell ref="E22:E23"/>
    <mergeCell ref="I5:I8"/>
    <mergeCell ref="J5:J8"/>
    <mergeCell ref="K5:K8"/>
    <mergeCell ref="E7:E8"/>
    <mergeCell ref="G9:G12"/>
    <mergeCell ref="H9:I12"/>
    <mergeCell ref="J9:J12"/>
    <mergeCell ref="K9:K12"/>
    <mergeCell ref="E11:E12"/>
    <mergeCell ref="H5:H8"/>
    <mergeCell ref="J13:J16"/>
    <mergeCell ref="K13:K16"/>
    <mergeCell ref="E15:E16"/>
    <mergeCell ref="H13:I16"/>
    <mergeCell ref="G17:G20"/>
    <mergeCell ref="H17:I20"/>
    <mergeCell ref="J17:J20"/>
    <mergeCell ref="K17:K20"/>
    <mergeCell ref="E19:E20"/>
    <mergeCell ref="J24:J27"/>
    <mergeCell ref="K24:K27"/>
    <mergeCell ref="E26:E27"/>
    <mergeCell ref="A24:A27"/>
    <mergeCell ref="B24:B27"/>
    <mergeCell ref="C24:C27"/>
    <mergeCell ref="D24:D27"/>
    <mergeCell ref="G24:G27"/>
    <mergeCell ref="H24:I27"/>
  </mergeCells>
  <pageMargins left="1.1023622047244095" right="0.19685039370078741" top="0.74803149606299213" bottom="0.74803149606299213" header="0.31496062992125984" footer="0.31496062992125984"/>
  <pageSetup paperSize="8" firstPageNumber="49" orientation="portrait" useFirstPageNumber="1" r:id="rId1"/>
  <headerFooter>
    <oddFooter>&amp;R&amp;P</oddFooter>
  </headerFooter>
</worksheet>
</file>

<file path=xl/worksheets/sheet22.xml><?xml version="1.0" encoding="utf-8"?>
<worksheet xmlns="http://schemas.openxmlformats.org/spreadsheetml/2006/main" xmlns:r="http://schemas.openxmlformats.org/officeDocument/2006/relationships">
  <dimension ref="A2:K24"/>
  <sheetViews>
    <sheetView topLeftCell="A18" workbookViewId="0">
      <selection activeCell="E34" sqref="E34"/>
    </sheetView>
  </sheetViews>
  <sheetFormatPr defaultRowHeight="15"/>
  <cols>
    <col min="2" max="2" width="20.85546875" customWidth="1"/>
    <col min="4" max="4" width="10" customWidth="1"/>
    <col min="5" max="5" width="11.5703125" customWidth="1"/>
    <col min="6" max="6" width="10.5703125" customWidth="1"/>
    <col min="10" max="10" width="11.28515625" customWidth="1"/>
    <col min="11" max="11" width="19.7109375" customWidth="1"/>
  </cols>
  <sheetData>
    <row r="2" spans="1:11" ht="69" customHeight="1">
      <c r="A2" s="586" t="s">
        <v>15</v>
      </c>
      <c r="B2" s="589" t="s">
        <v>229</v>
      </c>
      <c r="C2" s="592" t="s">
        <v>20</v>
      </c>
      <c r="D2" s="586"/>
      <c r="E2" s="59" t="s">
        <v>22</v>
      </c>
      <c r="F2" s="59" t="s">
        <v>22</v>
      </c>
      <c r="G2" s="595" t="s">
        <v>230</v>
      </c>
      <c r="H2" s="583">
        <v>3</v>
      </c>
      <c r="I2" s="586"/>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84">
        <f>E22</f>
        <v>2600000</v>
      </c>
      <c r="F18" s="83">
        <v>0</v>
      </c>
      <c r="G18" s="578"/>
      <c r="H18" s="598"/>
      <c r="I18" s="598"/>
      <c r="J18" s="598"/>
      <c r="K18" s="579"/>
    </row>
    <row r="19" spans="1:11">
      <c r="A19" s="587"/>
      <c r="B19" s="590"/>
      <c r="C19" s="593"/>
      <c r="D19" s="587"/>
      <c r="E19" s="560"/>
      <c r="F19" s="83" t="s">
        <v>23</v>
      </c>
      <c r="G19" s="564"/>
      <c r="H19" s="599"/>
      <c r="I19" s="599"/>
      <c r="J19" s="599"/>
      <c r="K19" s="565"/>
    </row>
    <row r="20" spans="1:11">
      <c r="A20" s="588"/>
      <c r="B20" s="591"/>
      <c r="C20" s="594"/>
      <c r="D20" s="588"/>
      <c r="E20" s="561"/>
      <c r="F20" s="83">
        <v>0</v>
      </c>
      <c r="G20" s="566"/>
      <c r="H20" s="600"/>
      <c r="I20" s="600"/>
      <c r="J20" s="600"/>
      <c r="K20" s="567"/>
    </row>
    <row r="21" spans="1:11" ht="20.25" customHeight="1">
      <c r="A21" s="568" t="s">
        <v>18</v>
      </c>
      <c r="B21" s="571" t="s">
        <v>231</v>
      </c>
      <c r="C21" s="568" t="s">
        <v>20</v>
      </c>
      <c r="D21" s="574"/>
      <c r="E21" s="70" t="s">
        <v>22</v>
      </c>
      <c r="F21" s="70" t="s">
        <v>22</v>
      </c>
      <c r="G21" s="562" t="s">
        <v>21</v>
      </c>
      <c r="H21" s="564" t="s">
        <v>21</v>
      </c>
      <c r="I21" s="565"/>
      <c r="J21" s="562" t="s">
        <v>21</v>
      </c>
      <c r="K21" s="558"/>
    </row>
    <row r="22" spans="1:11">
      <c r="A22" s="569"/>
      <c r="B22" s="572"/>
      <c r="C22" s="569"/>
      <c r="D22" s="575"/>
      <c r="E22" s="71">
        <v>2600000</v>
      </c>
      <c r="F22" s="70">
        <v>0</v>
      </c>
      <c r="G22" s="562"/>
      <c r="H22" s="564"/>
      <c r="I22" s="565"/>
      <c r="J22" s="562"/>
      <c r="K22" s="558"/>
    </row>
    <row r="23" spans="1:11">
      <c r="A23" s="569"/>
      <c r="B23" s="572"/>
      <c r="C23" s="569"/>
      <c r="D23" s="575"/>
      <c r="E23" s="560"/>
      <c r="F23" s="70" t="s">
        <v>23</v>
      </c>
      <c r="G23" s="562"/>
      <c r="H23" s="564"/>
      <c r="I23" s="565"/>
      <c r="J23" s="562"/>
      <c r="K23" s="558"/>
    </row>
    <row r="24" spans="1:11" ht="15.75" customHeight="1">
      <c r="A24" s="570"/>
      <c r="B24" s="573"/>
      <c r="C24" s="570"/>
      <c r="D24" s="576"/>
      <c r="E24" s="561"/>
      <c r="F24" s="70">
        <v>0</v>
      </c>
      <c r="G24" s="563"/>
      <c r="H24" s="566"/>
      <c r="I24" s="567"/>
      <c r="J24" s="563"/>
      <c r="K24" s="559"/>
    </row>
  </sheetData>
  <mergeCells count="36">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1:A24"/>
    <mergeCell ref="B21:B24"/>
    <mergeCell ref="C21:C24"/>
    <mergeCell ref="D21:D24"/>
    <mergeCell ref="G21:G24"/>
    <mergeCell ref="H21:I24"/>
  </mergeCells>
  <pageMargins left="0.7" right="0.7" top="0.75" bottom="0.75" header="0.3" footer="0.3"/>
  <pageSetup paperSize="8" orientation="portrait" r:id="rId1"/>
</worksheet>
</file>

<file path=xl/worksheets/sheet23.xml><?xml version="1.0" encoding="utf-8"?>
<worksheet xmlns="http://schemas.openxmlformats.org/spreadsheetml/2006/main" xmlns:r="http://schemas.openxmlformats.org/officeDocument/2006/relationships">
  <dimension ref="A2:K76"/>
  <sheetViews>
    <sheetView topLeftCell="A48" workbookViewId="0">
      <selection activeCell="B21" sqref="B21:B24"/>
    </sheetView>
  </sheetViews>
  <sheetFormatPr defaultRowHeight="15"/>
  <cols>
    <col min="2" max="2" width="20.85546875" customWidth="1"/>
    <col min="4" max="4" width="8.5703125" customWidth="1"/>
    <col min="5" max="5" width="13.85546875" customWidth="1"/>
    <col min="6" max="6" width="11.7109375" customWidth="1"/>
    <col min="9" max="9" width="7.7109375" customWidth="1"/>
    <col min="10" max="10" width="11.7109375" customWidth="1"/>
    <col min="11" max="11" width="17.5703125" customWidth="1"/>
  </cols>
  <sheetData>
    <row r="2" spans="1:11" ht="80.25" customHeight="1">
      <c r="A2" s="550" t="s">
        <v>15</v>
      </c>
      <c r="B2" s="551" t="s">
        <v>232</v>
      </c>
      <c r="C2" s="552" t="s">
        <v>20</v>
      </c>
      <c r="D2" s="550"/>
      <c r="E2" s="243" t="s">
        <v>22</v>
      </c>
      <c r="F2" s="243" t="s">
        <v>22</v>
      </c>
      <c r="G2" s="556" t="s">
        <v>233</v>
      </c>
      <c r="H2" s="550">
        <v>7</v>
      </c>
      <c r="I2" s="550">
        <v>7</v>
      </c>
      <c r="J2" s="550" t="s">
        <v>1008</v>
      </c>
      <c r="K2" s="542" t="s">
        <v>1324</v>
      </c>
    </row>
    <row r="3" spans="1:11" ht="15" hidden="1" customHeight="1">
      <c r="A3" s="550"/>
      <c r="B3" s="551"/>
      <c r="C3" s="552"/>
      <c r="D3" s="550"/>
      <c r="E3" s="243"/>
      <c r="F3" s="242"/>
      <c r="G3" s="556"/>
      <c r="H3" s="550"/>
      <c r="I3" s="550"/>
      <c r="J3" s="550"/>
      <c r="K3" s="539"/>
    </row>
    <row r="4" spans="1:11" ht="15" hidden="1" customHeight="1">
      <c r="A4" s="550"/>
      <c r="B4" s="551"/>
      <c r="C4" s="552"/>
      <c r="D4" s="550"/>
      <c r="E4" s="548"/>
      <c r="F4" s="242" t="s">
        <v>23</v>
      </c>
      <c r="G4" s="556"/>
      <c r="H4" s="550"/>
      <c r="I4" s="550"/>
      <c r="J4" s="550"/>
      <c r="K4" s="539"/>
    </row>
    <row r="5" spans="1:11" ht="33" hidden="1" customHeight="1">
      <c r="A5" s="550"/>
      <c r="B5" s="551"/>
      <c r="C5" s="552"/>
      <c r="D5" s="550"/>
      <c r="E5" s="548"/>
      <c r="F5" s="242"/>
      <c r="G5" s="556"/>
      <c r="H5" s="550"/>
      <c r="I5" s="550"/>
      <c r="J5" s="550"/>
      <c r="K5" s="539"/>
    </row>
    <row r="6" spans="1:11" ht="20.25" hidden="1" customHeight="1">
      <c r="A6" s="550"/>
      <c r="B6" s="551"/>
      <c r="C6" s="552"/>
      <c r="D6" s="550"/>
      <c r="E6" s="243" t="s">
        <v>22</v>
      </c>
      <c r="F6" s="242" t="s">
        <v>22</v>
      </c>
      <c r="G6" s="541" t="s">
        <v>21</v>
      </c>
      <c r="H6" s="541" t="s">
        <v>21</v>
      </c>
      <c r="I6" s="541"/>
      <c r="J6" s="541" t="s">
        <v>21</v>
      </c>
      <c r="K6" s="549"/>
    </row>
    <row r="7" spans="1:11" ht="15" hidden="1" customHeight="1">
      <c r="A7" s="550"/>
      <c r="B7" s="551"/>
      <c r="C7" s="552"/>
      <c r="D7" s="550"/>
      <c r="E7" s="237">
        <v>59166800</v>
      </c>
      <c r="F7" s="242"/>
      <c r="G7" s="541"/>
      <c r="H7" s="541"/>
      <c r="I7" s="541"/>
      <c r="J7" s="541"/>
      <c r="K7" s="549"/>
    </row>
    <row r="8" spans="1:11" ht="15" hidden="1" customHeight="1">
      <c r="A8" s="550"/>
      <c r="B8" s="551"/>
      <c r="C8" s="552"/>
      <c r="D8" s="550"/>
      <c r="E8" s="548"/>
      <c r="F8" s="242" t="s">
        <v>23</v>
      </c>
      <c r="G8" s="541"/>
      <c r="H8" s="541"/>
      <c r="I8" s="541"/>
      <c r="J8" s="541"/>
      <c r="K8" s="549"/>
    </row>
    <row r="9" spans="1:11" ht="15" hidden="1" customHeight="1">
      <c r="A9" s="550"/>
      <c r="B9" s="551"/>
      <c r="C9" s="552"/>
      <c r="D9" s="550"/>
      <c r="E9" s="548"/>
      <c r="F9" s="242"/>
      <c r="G9" s="541"/>
      <c r="H9" s="541"/>
      <c r="I9" s="541"/>
      <c r="J9" s="541"/>
      <c r="K9" s="549"/>
    </row>
    <row r="10" spans="1:11" ht="20.25" hidden="1" customHeight="1">
      <c r="A10" s="550"/>
      <c r="B10" s="551"/>
      <c r="C10" s="552"/>
      <c r="D10" s="550"/>
      <c r="E10" s="243" t="s">
        <v>22</v>
      </c>
      <c r="F10" s="242" t="s">
        <v>22</v>
      </c>
      <c r="G10" s="541" t="s">
        <v>21</v>
      </c>
      <c r="H10" s="541" t="s">
        <v>21</v>
      </c>
      <c r="I10" s="541"/>
      <c r="J10" s="541" t="s">
        <v>21</v>
      </c>
      <c r="K10" s="549"/>
    </row>
    <row r="11" spans="1:11" ht="15" hidden="1" customHeight="1">
      <c r="A11" s="550"/>
      <c r="B11" s="551"/>
      <c r="C11" s="552"/>
      <c r="D11" s="550"/>
      <c r="E11" s="237">
        <v>35070000</v>
      </c>
      <c r="F11" s="242"/>
      <c r="G11" s="541"/>
      <c r="H11" s="541"/>
      <c r="I11" s="541"/>
      <c r="J11" s="541"/>
      <c r="K11" s="549"/>
    </row>
    <row r="12" spans="1:11" ht="15" hidden="1" customHeight="1">
      <c r="A12" s="550"/>
      <c r="B12" s="551"/>
      <c r="C12" s="552"/>
      <c r="D12" s="550"/>
      <c r="E12" s="548"/>
      <c r="F12" s="242" t="s">
        <v>23</v>
      </c>
      <c r="G12" s="541"/>
      <c r="H12" s="541"/>
      <c r="I12" s="541"/>
      <c r="J12" s="541"/>
      <c r="K12" s="549"/>
    </row>
    <row r="13" spans="1:11" ht="15" hidden="1" customHeight="1">
      <c r="A13" s="550"/>
      <c r="B13" s="551"/>
      <c r="C13" s="552"/>
      <c r="D13" s="550"/>
      <c r="E13" s="548"/>
      <c r="F13" s="242"/>
      <c r="G13" s="541"/>
      <c r="H13" s="541"/>
      <c r="I13" s="541"/>
      <c r="J13" s="541"/>
      <c r="K13" s="549"/>
    </row>
    <row r="14" spans="1:11" ht="20.25" hidden="1" customHeight="1">
      <c r="A14" s="550"/>
      <c r="B14" s="551"/>
      <c r="C14" s="552"/>
      <c r="D14" s="550"/>
      <c r="E14" s="243" t="s">
        <v>22</v>
      </c>
      <c r="F14" s="242" t="s">
        <v>22</v>
      </c>
      <c r="G14" s="541" t="s">
        <v>21</v>
      </c>
      <c r="H14" s="541" t="s">
        <v>21</v>
      </c>
      <c r="I14" s="541"/>
      <c r="J14" s="541" t="s">
        <v>21</v>
      </c>
      <c r="K14" s="549"/>
    </row>
    <row r="15" spans="1:11" ht="15" hidden="1" customHeight="1">
      <c r="A15" s="550"/>
      <c r="B15" s="551"/>
      <c r="C15" s="552"/>
      <c r="D15" s="550"/>
      <c r="E15" s="237">
        <v>1100000</v>
      </c>
      <c r="F15" s="242"/>
      <c r="G15" s="541"/>
      <c r="H15" s="541"/>
      <c r="I15" s="541"/>
      <c r="J15" s="541"/>
      <c r="K15" s="549"/>
    </row>
    <row r="16" spans="1:11" ht="15" hidden="1" customHeight="1">
      <c r="A16" s="550"/>
      <c r="B16" s="551"/>
      <c r="C16" s="552"/>
      <c r="D16" s="550"/>
      <c r="E16" s="548"/>
      <c r="F16" s="242" t="s">
        <v>23</v>
      </c>
      <c r="G16" s="541"/>
      <c r="H16" s="541"/>
      <c r="I16" s="541"/>
      <c r="J16" s="541"/>
      <c r="K16" s="549"/>
    </row>
    <row r="17" spans="1:11" ht="15" hidden="1" customHeight="1">
      <c r="A17" s="550"/>
      <c r="B17" s="551"/>
      <c r="C17" s="552"/>
      <c r="D17" s="550"/>
      <c r="E17" s="548"/>
      <c r="F17" s="242"/>
      <c r="G17" s="541"/>
      <c r="H17" s="541"/>
      <c r="I17" s="541"/>
      <c r="J17" s="541"/>
      <c r="K17" s="549"/>
    </row>
    <row r="18" spans="1:11">
      <c r="A18" s="550"/>
      <c r="B18" s="551"/>
      <c r="C18" s="552"/>
      <c r="D18" s="550"/>
      <c r="E18" s="243">
        <f>E22+E74</f>
        <v>1450600</v>
      </c>
      <c r="F18" s="243">
        <f>F22</f>
        <v>19524180.939999998</v>
      </c>
      <c r="G18" s="541"/>
      <c r="H18" s="541"/>
      <c r="I18" s="541"/>
      <c r="J18" s="541"/>
      <c r="K18" s="541"/>
    </row>
    <row r="19" spans="1:11">
      <c r="A19" s="550"/>
      <c r="B19" s="551"/>
      <c r="C19" s="552"/>
      <c r="D19" s="550"/>
      <c r="E19" s="548"/>
      <c r="F19" s="242" t="s">
        <v>23</v>
      </c>
      <c r="G19" s="541"/>
      <c r="H19" s="541"/>
      <c r="I19" s="541"/>
      <c r="J19" s="541"/>
      <c r="K19" s="541"/>
    </row>
    <row r="20" spans="1:11">
      <c r="A20" s="550"/>
      <c r="B20" s="551"/>
      <c r="C20" s="552"/>
      <c r="D20" s="550"/>
      <c r="E20" s="548"/>
      <c r="F20" s="243">
        <f>F24</f>
        <v>18911274.140000001</v>
      </c>
      <c r="G20" s="541"/>
      <c r="H20" s="541"/>
      <c r="I20" s="541"/>
      <c r="J20" s="541"/>
      <c r="K20" s="541"/>
    </row>
    <row r="21" spans="1:11" ht="20.25" customHeight="1">
      <c r="A21" s="543" t="s">
        <v>18</v>
      </c>
      <c r="B21" s="544" t="s">
        <v>234</v>
      </c>
      <c r="C21" s="543" t="s">
        <v>20</v>
      </c>
      <c r="D21" s="545"/>
      <c r="E21" s="243" t="s">
        <v>22</v>
      </c>
      <c r="F21" s="243" t="s">
        <v>22</v>
      </c>
      <c r="G21" s="541" t="s">
        <v>21</v>
      </c>
      <c r="H21" s="541" t="s">
        <v>21</v>
      </c>
      <c r="I21" s="541"/>
      <c r="J21" s="541" t="s">
        <v>21</v>
      </c>
      <c r="K21" s="542" t="s">
        <v>1324</v>
      </c>
    </row>
    <row r="22" spans="1:11">
      <c r="A22" s="543"/>
      <c r="B22" s="544"/>
      <c r="C22" s="543"/>
      <c r="D22" s="545"/>
      <c r="E22" s="244">
        <v>1050600</v>
      </c>
      <c r="F22" s="243">
        <f>F26+F30+F34+F38+F42+F46+F54+F58+F62+F66+F70+F50</f>
        <v>19524180.939999998</v>
      </c>
      <c r="G22" s="541"/>
      <c r="H22" s="541"/>
      <c r="I22" s="541"/>
      <c r="J22" s="541"/>
      <c r="K22" s="539"/>
    </row>
    <row r="23" spans="1:11">
      <c r="A23" s="543"/>
      <c r="B23" s="544"/>
      <c r="C23" s="543"/>
      <c r="D23" s="545"/>
      <c r="E23" s="548"/>
      <c r="F23" s="243" t="s">
        <v>23</v>
      </c>
      <c r="G23" s="541"/>
      <c r="H23" s="541"/>
      <c r="I23" s="541"/>
      <c r="J23" s="541"/>
      <c r="K23" s="539"/>
    </row>
    <row r="24" spans="1:11" ht="15" customHeight="1">
      <c r="A24" s="543"/>
      <c r="B24" s="544"/>
      <c r="C24" s="543"/>
      <c r="D24" s="545"/>
      <c r="E24" s="548"/>
      <c r="F24" s="243">
        <f>F28+F32+F36+F40+F44+F48+F52+F56+F60+F64+F68+F72</f>
        <v>18911274.140000001</v>
      </c>
      <c r="G24" s="541"/>
      <c r="H24" s="541"/>
      <c r="I24" s="541"/>
      <c r="J24" s="541"/>
      <c r="K24" s="539"/>
    </row>
    <row r="25" spans="1:11" ht="20.25" customHeight="1">
      <c r="A25" s="446"/>
      <c r="B25" s="447" t="s">
        <v>876</v>
      </c>
      <c r="C25" s="446"/>
      <c r="D25" s="448">
        <v>2011</v>
      </c>
      <c r="E25" s="241" t="s">
        <v>22</v>
      </c>
      <c r="F25" s="241" t="s">
        <v>22</v>
      </c>
      <c r="G25" s="449" t="s">
        <v>21</v>
      </c>
      <c r="H25" s="449" t="s">
        <v>21</v>
      </c>
      <c r="I25" s="449"/>
      <c r="J25" s="449" t="s">
        <v>21</v>
      </c>
      <c r="K25" s="450" t="s">
        <v>1320</v>
      </c>
    </row>
    <row r="26" spans="1:11">
      <c r="A26" s="446"/>
      <c r="B26" s="447"/>
      <c r="C26" s="446"/>
      <c r="D26" s="448"/>
      <c r="E26" s="202"/>
      <c r="F26" s="241">
        <v>595316.96</v>
      </c>
      <c r="G26" s="449"/>
      <c r="H26" s="449"/>
      <c r="I26" s="449"/>
      <c r="J26" s="449"/>
      <c r="K26" s="450"/>
    </row>
    <row r="27" spans="1:11">
      <c r="A27" s="446"/>
      <c r="B27" s="447"/>
      <c r="C27" s="446"/>
      <c r="D27" s="448"/>
      <c r="E27" s="487"/>
      <c r="F27" s="241" t="s">
        <v>23</v>
      </c>
      <c r="G27" s="449"/>
      <c r="H27" s="449"/>
      <c r="I27" s="449"/>
      <c r="J27" s="449"/>
      <c r="K27" s="450"/>
    </row>
    <row r="28" spans="1:11" ht="39" customHeight="1">
      <c r="A28" s="446"/>
      <c r="B28" s="447"/>
      <c r="C28" s="446"/>
      <c r="D28" s="448"/>
      <c r="E28" s="487"/>
      <c r="F28" s="241">
        <v>409506</v>
      </c>
      <c r="G28" s="449"/>
      <c r="H28" s="449"/>
      <c r="I28" s="449"/>
      <c r="J28" s="449"/>
      <c r="K28" s="450"/>
    </row>
    <row r="29" spans="1:11" ht="20.25" customHeight="1">
      <c r="A29" s="446"/>
      <c r="B29" s="447" t="s">
        <v>877</v>
      </c>
      <c r="C29" s="446"/>
      <c r="D29" s="448">
        <v>2011</v>
      </c>
      <c r="E29" s="241" t="s">
        <v>22</v>
      </c>
      <c r="F29" s="241" t="s">
        <v>22</v>
      </c>
      <c r="G29" s="449" t="s">
        <v>21</v>
      </c>
      <c r="H29" s="449" t="s">
        <v>21</v>
      </c>
      <c r="I29" s="449"/>
      <c r="J29" s="449" t="s">
        <v>21</v>
      </c>
      <c r="K29" s="450" t="s">
        <v>1321</v>
      </c>
    </row>
    <row r="30" spans="1:11">
      <c r="A30" s="446"/>
      <c r="B30" s="447"/>
      <c r="C30" s="446"/>
      <c r="D30" s="448"/>
      <c r="E30" s="202"/>
      <c r="F30" s="241">
        <v>683886.46</v>
      </c>
      <c r="G30" s="449"/>
      <c r="H30" s="449"/>
      <c r="I30" s="449"/>
      <c r="J30" s="449"/>
      <c r="K30" s="450"/>
    </row>
    <row r="31" spans="1:11">
      <c r="A31" s="446"/>
      <c r="B31" s="447"/>
      <c r="C31" s="446"/>
      <c r="D31" s="448"/>
      <c r="E31" s="487"/>
      <c r="F31" s="241" t="s">
        <v>23</v>
      </c>
      <c r="G31" s="449"/>
      <c r="H31" s="449"/>
      <c r="I31" s="449"/>
      <c r="J31" s="449"/>
      <c r="K31" s="450"/>
    </row>
    <row r="32" spans="1:11" ht="42.75" customHeight="1">
      <c r="A32" s="446"/>
      <c r="B32" s="447"/>
      <c r="C32" s="446"/>
      <c r="D32" s="448"/>
      <c r="E32" s="487"/>
      <c r="F32" s="241">
        <v>464445.16</v>
      </c>
      <c r="G32" s="449"/>
      <c r="H32" s="449"/>
      <c r="I32" s="449"/>
      <c r="J32" s="449"/>
      <c r="K32" s="450"/>
    </row>
    <row r="33" spans="1:11" ht="20.25" customHeight="1">
      <c r="A33" s="446"/>
      <c r="B33" s="447" t="s">
        <v>878</v>
      </c>
      <c r="C33" s="446"/>
      <c r="D33" s="448">
        <v>2010</v>
      </c>
      <c r="E33" s="241" t="s">
        <v>22</v>
      </c>
      <c r="F33" s="241" t="s">
        <v>22</v>
      </c>
      <c r="G33" s="449" t="s">
        <v>21</v>
      </c>
      <c r="H33" s="449" t="s">
        <v>21</v>
      </c>
      <c r="I33" s="449"/>
      <c r="J33" s="449" t="s">
        <v>21</v>
      </c>
      <c r="K33" s="450" t="s">
        <v>1322</v>
      </c>
    </row>
    <row r="34" spans="1:11">
      <c r="A34" s="446"/>
      <c r="B34" s="447"/>
      <c r="C34" s="446"/>
      <c r="D34" s="448"/>
      <c r="E34" s="202"/>
      <c r="F34" s="241">
        <v>558110.30000000005</v>
      </c>
      <c r="G34" s="449"/>
      <c r="H34" s="449"/>
      <c r="I34" s="449"/>
      <c r="J34" s="449"/>
      <c r="K34" s="450"/>
    </row>
    <row r="35" spans="1:11">
      <c r="A35" s="446"/>
      <c r="B35" s="447"/>
      <c r="C35" s="446"/>
      <c r="D35" s="448"/>
      <c r="E35" s="487"/>
      <c r="F35" s="241" t="s">
        <v>23</v>
      </c>
      <c r="G35" s="449"/>
      <c r="H35" s="449"/>
      <c r="I35" s="449"/>
      <c r="J35" s="449"/>
      <c r="K35" s="450"/>
    </row>
    <row r="36" spans="1:11" ht="11.25" customHeight="1">
      <c r="A36" s="446"/>
      <c r="B36" s="447"/>
      <c r="C36" s="446"/>
      <c r="D36" s="448"/>
      <c r="E36" s="487"/>
      <c r="F36" s="241">
        <v>390676.52</v>
      </c>
      <c r="G36" s="449"/>
      <c r="H36" s="449"/>
      <c r="I36" s="449"/>
      <c r="J36" s="449"/>
      <c r="K36" s="450"/>
    </row>
    <row r="37" spans="1:11" ht="20.25" customHeight="1">
      <c r="A37" s="446"/>
      <c r="B37" s="447" t="s">
        <v>879</v>
      </c>
      <c r="C37" s="446"/>
      <c r="D37" s="448">
        <v>2010</v>
      </c>
      <c r="E37" s="241" t="s">
        <v>22</v>
      </c>
      <c r="F37" s="241" t="s">
        <v>22</v>
      </c>
      <c r="G37" s="449" t="s">
        <v>21</v>
      </c>
      <c r="H37" s="449" t="s">
        <v>21</v>
      </c>
      <c r="I37" s="449"/>
      <c r="J37" s="449" t="s">
        <v>21</v>
      </c>
      <c r="K37" s="450" t="s">
        <v>1323</v>
      </c>
    </row>
    <row r="38" spans="1:11">
      <c r="A38" s="446"/>
      <c r="B38" s="447"/>
      <c r="C38" s="446"/>
      <c r="D38" s="448"/>
      <c r="E38" s="202"/>
      <c r="F38" s="241">
        <v>201103.78</v>
      </c>
      <c r="G38" s="449"/>
      <c r="H38" s="449"/>
      <c r="I38" s="449"/>
      <c r="J38" s="449"/>
      <c r="K38" s="450"/>
    </row>
    <row r="39" spans="1:11" ht="15" customHeight="1">
      <c r="A39" s="446"/>
      <c r="B39" s="447"/>
      <c r="C39" s="446"/>
      <c r="D39" s="448"/>
      <c r="E39" s="487"/>
      <c r="F39" s="241" t="s">
        <v>23</v>
      </c>
      <c r="G39" s="449"/>
      <c r="H39" s="449"/>
      <c r="I39" s="449"/>
      <c r="J39" s="449"/>
      <c r="K39" s="450"/>
    </row>
    <row r="40" spans="1:11" ht="16.5" customHeight="1">
      <c r="A40" s="446"/>
      <c r="B40" s="447"/>
      <c r="C40" s="446"/>
      <c r="D40" s="448"/>
      <c r="E40" s="487"/>
      <c r="F40" s="241">
        <v>160883.01999999999</v>
      </c>
      <c r="G40" s="449"/>
      <c r="H40" s="449"/>
      <c r="I40" s="449"/>
      <c r="J40" s="449"/>
      <c r="K40" s="450"/>
    </row>
    <row r="41" spans="1:11" ht="20.25" customHeight="1">
      <c r="A41" s="446"/>
      <c r="B41" s="447" t="s">
        <v>884</v>
      </c>
      <c r="C41" s="446"/>
      <c r="D41" s="448"/>
      <c r="E41" s="241" t="s">
        <v>22</v>
      </c>
      <c r="F41" s="241" t="s">
        <v>22</v>
      </c>
      <c r="G41" s="449" t="s">
        <v>21</v>
      </c>
      <c r="H41" s="449" t="s">
        <v>21</v>
      </c>
      <c r="I41" s="449"/>
      <c r="J41" s="449" t="s">
        <v>21</v>
      </c>
      <c r="K41" s="450"/>
    </row>
    <row r="42" spans="1:11">
      <c r="A42" s="446"/>
      <c r="B42" s="447"/>
      <c r="C42" s="446"/>
      <c r="D42" s="448"/>
      <c r="E42" s="202"/>
      <c r="F42" s="241">
        <v>4815385</v>
      </c>
      <c r="G42" s="449"/>
      <c r="H42" s="449"/>
      <c r="I42" s="449"/>
      <c r="J42" s="449"/>
      <c r="K42" s="450"/>
    </row>
    <row r="43" spans="1:11">
      <c r="A43" s="446"/>
      <c r="B43" s="447"/>
      <c r="C43" s="446"/>
      <c r="D43" s="448"/>
      <c r="E43" s="487"/>
      <c r="F43" s="241" t="s">
        <v>23</v>
      </c>
      <c r="G43" s="449"/>
      <c r="H43" s="449"/>
      <c r="I43" s="449"/>
      <c r="J43" s="449"/>
      <c r="K43" s="450"/>
    </row>
    <row r="44" spans="1:11" ht="15" customHeight="1">
      <c r="A44" s="446"/>
      <c r="B44" s="447"/>
      <c r="C44" s="446"/>
      <c r="D44" s="448"/>
      <c r="E44" s="487"/>
      <c r="F44" s="241">
        <v>4815385</v>
      </c>
      <c r="G44" s="449"/>
      <c r="H44" s="449"/>
      <c r="I44" s="449"/>
      <c r="J44" s="449"/>
      <c r="K44" s="450"/>
    </row>
    <row r="45" spans="1:11" ht="20.25" customHeight="1">
      <c r="A45" s="446"/>
      <c r="B45" s="447" t="s">
        <v>885</v>
      </c>
      <c r="C45" s="446"/>
      <c r="D45" s="448">
        <v>2012</v>
      </c>
      <c r="E45" s="241" t="s">
        <v>22</v>
      </c>
      <c r="F45" s="241" t="s">
        <v>22</v>
      </c>
      <c r="G45" s="449" t="s">
        <v>21</v>
      </c>
      <c r="H45" s="449" t="s">
        <v>21</v>
      </c>
      <c r="I45" s="449"/>
      <c r="J45" s="449" t="s">
        <v>21</v>
      </c>
      <c r="K45" s="450"/>
    </row>
    <row r="46" spans="1:11">
      <c r="A46" s="446"/>
      <c r="B46" s="447"/>
      <c r="C46" s="446"/>
      <c r="D46" s="448"/>
      <c r="E46" s="202"/>
      <c r="F46" s="241">
        <v>2977586.19</v>
      </c>
      <c r="G46" s="449"/>
      <c r="H46" s="449"/>
      <c r="I46" s="449"/>
      <c r="J46" s="449"/>
      <c r="K46" s="450"/>
    </row>
    <row r="47" spans="1:11">
      <c r="A47" s="446"/>
      <c r="B47" s="447"/>
      <c r="C47" s="446"/>
      <c r="D47" s="448"/>
      <c r="E47" s="487"/>
      <c r="F47" s="241" t="s">
        <v>23</v>
      </c>
      <c r="G47" s="449"/>
      <c r="H47" s="449"/>
      <c r="I47" s="449"/>
      <c r="J47" s="449"/>
      <c r="K47" s="450"/>
    </row>
    <row r="48" spans="1:11" ht="12.75" customHeight="1">
      <c r="A48" s="446"/>
      <c r="B48" s="447"/>
      <c r="C48" s="446"/>
      <c r="D48" s="448"/>
      <c r="E48" s="487"/>
      <c r="F48" s="241">
        <v>2977586.19</v>
      </c>
      <c r="G48" s="449"/>
      <c r="H48" s="449"/>
      <c r="I48" s="449"/>
      <c r="J48" s="449"/>
      <c r="K48" s="450"/>
    </row>
    <row r="49" spans="1:11" ht="20.25" customHeight="1">
      <c r="A49" s="446"/>
      <c r="B49" s="447" t="s">
        <v>887</v>
      </c>
      <c r="C49" s="446"/>
      <c r="D49" s="448">
        <v>2011</v>
      </c>
      <c r="E49" s="241" t="s">
        <v>22</v>
      </c>
      <c r="F49" s="241" t="s">
        <v>22</v>
      </c>
      <c r="G49" s="449" t="s">
        <v>21</v>
      </c>
      <c r="H49" s="449" t="s">
        <v>21</v>
      </c>
      <c r="I49" s="449"/>
      <c r="J49" s="449" t="s">
        <v>21</v>
      </c>
      <c r="K49" s="450"/>
    </row>
    <row r="50" spans="1:11">
      <c r="A50" s="446"/>
      <c r="B50" s="447"/>
      <c r="C50" s="446"/>
      <c r="D50" s="448"/>
      <c r="E50" s="202"/>
      <c r="F50" s="241">
        <v>2272637.4900000002</v>
      </c>
      <c r="G50" s="449"/>
      <c r="H50" s="449"/>
      <c r="I50" s="449"/>
      <c r="J50" s="449"/>
      <c r="K50" s="450"/>
    </row>
    <row r="51" spans="1:11">
      <c r="A51" s="446"/>
      <c r="B51" s="447"/>
      <c r="C51" s="446"/>
      <c r="D51" s="448"/>
      <c r="E51" s="487"/>
      <c r="F51" s="241" t="s">
        <v>23</v>
      </c>
      <c r="G51" s="449"/>
      <c r="H51" s="449"/>
      <c r="I51" s="449"/>
      <c r="J51" s="449"/>
      <c r="K51" s="450"/>
    </row>
    <row r="52" spans="1:11" ht="15.75" customHeight="1">
      <c r="A52" s="446"/>
      <c r="B52" s="447"/>
      <c r="C52" s="446"/>
      <c r="D52" s="448"/>
      <c r="E52" s="487"/>
      <c r="F52" s="241">
        <v>2272637.4900000002</v>
      </c>
      <c r="G52" s="449"/>
      <c r="H52" s="449"/>
      <c r="I52" s="449"/>
      <c r="J52" s="449"/>
      <c r="K52" s="450"/>
    </row>
    <row r="53" spans="1:11" ht="20.25" customHeight="1">
      <c r="A53" s="446"/>
      <c r="B53" s="447" t="s">
        <v>888</v>
      </c>
      <c r="C53" s="446"/>
      <c r="D53" s="448">
        <v>2011</v>
      </c>
      <c r="E53" s="241" t="s">
        <v>22</v>
      </c>
      <c r="F53" s="241" t="s">
        <v>22</v>
      </c>
      <c r="G53" s="449" t="s">
        <v>21</v>
      </c>
      <c r="H53" s="449" t="s">
        <v>21</v>
      </c>
      <c r="I53" s="449"/>
      <c r="J53" s="449" t="s">
        <v>21</v>
      </c>
      <c r="K53" s="450"/>
    </row>
    <row r="54" spans="1:11">
      <c r="A54" s="446"/>
      <c r="B54" s="447"/>
      <c r="C54" s="446"/>
      <c r="D54" s="448"/>
      <c r="E54" s="202"/>
      <c r="F54" s="241">
        <v>556625.76</v>
      </c>
      <c r="G54" s="449"/>
      <c r="H54" s="449"/>
      <c r="I54" s="449"/>
      <c r="J54" s="449"/>
      <c r="K54" s="450"/>
    </row>
    <row r="55" spans="1:11">
      <c r="A55" s="446"/>
      <c r="B55" s="447"/>
      <c r="C55" s="446"/>
      <c r="D55" s="448"/>
      <c r="E55" s="487"/>
      <c r="F55" s="241" t="s">
        <v>23</v>
      </c>
      <c r="G55" s="449"/>
      <c r="H55" s="449"/>
      <c r="I55" s="449"/>
      <c r="J55" s="449"/>
      <c r="K55" s="450"/>
    </row>
    <row r="56" spans="1:11" ht="14.25" customHeight="1">
      <c r="A56" s="446"/>
      <c r="B56" s="447"/>
      <c r="C56" s="446"/>
      <c r="D56" s="448"/>
      <c r="E56" s="487"/>
      <c r="F56" s="241">
        <v>556625.76</v>
      </c>
      <c r="G56" s="449"/>
      <c r="H56" s="449"/>
      <c r="I56" s="449"/>
      <c r="J56" s="449"/>
      <c r="K56" s="450"/>
    </row>
    <row r="57" spans="1:11" ht="20.25" customHeight="1">
      <c r="A57" s="446"/>
      <c r="B57" s="447" t="s">
        <v>889</v>
      </c>
      <c r="C57" s="446"/>
      <c r="D57" s="448"/>
      <c r="E57" s="241" t="s">
        <v>22</v>
      </c>
      <c r="F57" s="241" t="s">
        <v>22</v>
      </c>
      <c r="G57" s="449" t="s">
        <v>21</v>
      </c>
      <c r="H57" s="449" t="s">
        <v>21</v>
      </c>
      <c r="I57" s="449"/>
      <c r="J57" s="449" t="s">
        <v>21</v>
      </c>
      <c r="K57" s="450"/>
    </row>
    <row r="58" spans="1:11">
      <c r="A58" s="446"/>
      <c r="B58" s="447"/>
      <c r="C58" s="446"/>
      <c r="D58" s="448"/>
      <c r="E58" s="202"/>
      <c r="F58" s="241">
        <v>3528219</v>
      </c>
      <c r="G58" s="449"/>
      <c r="H58" s="449"/>
      <c r="I58" s="449"/>
      <c r="J58" s="449"/>
      <c r="K58" s="450"/>
    </row>
    <row r="59" spans="1:11">
      <c r="A59" s="446"/>
      <c r="B59" s="447"/>
      <c r="C59" s="446"/>
      <c r="D59" s="448"/>
      <c r="E59" s="487"/>
      <c r="F59" s="241" t="s">
        <v>23</v>
      </c>
      <c r="G59" s="449"/>
      <c r="H59" s="449"/>
      <c r="I59" s="449"/>
      <c r="J59" s="449"/>
      <c r="K59" s="450"/>
    </row>
    <row r="60" spans="1:11" ht="27.75" customHeight="1">
      <c r="A60" s="446"/>
      <c r="B60" s="447"/>
      <c r="C60" s="446"/>
      <c r="D60" s="448"/>
      <c r="E60" s="487"/>
      <c r="F60" s="241">
        <v>3528219</v>
      </c>
      <c r="G60" s="449"/>
      <c r="H60" s="449"/>
      <c r="I60" s="449"/>
      <c r="J60" s="449"/>
      <c r="K60" s="450"/>
    </row>
    <row r="61" spans="1:11" ht="20.25" customHeight="1">
      <c r="A61" s="446"/>
      <c r="B61" s="447" t="s">
        <v>890</v>
      </c>
      <c r="C61" s="446"/>
      <c r="D61" s="448"/>
      <c r="E61" s="241" t="s">
        <v>22</v>
      </c>
      <c r="F61" s="241" t="s">
        <v>22</v>
      </c>
      <c r="G61" s="449" t="s">
        <v>21</v>
      </c>
      <c r="H61" s="449" t="s">
        <v>21</v>
      </c>
      <c r="I61" s="449"/>
      <c r="J61" s="449" t="s">
        <v>21</v>
      </c>
      <c r="K61" s="450"/>
    </row>
    <row r="62" spans="1:11">
      <c r="A62" s="446"/>
      <c r="B62" s="447"/>
      <c r="C62" s="446"/>
      <c r="D62" s="448"/>
      <c r="E62" s="202"/>
      <c r="F62" s="241">
        <v>883418</v>
      </c>
      <c r="G62" s="449"/>
      <c r="H62" s="449"/>
      <c r="I62" s="449"/>
      <c r="J62" s="449"/>
      <c r="K62" s="450"/>
    </row>
    <row r="63" spans="1:11">
      <c r="A63" s="446"/>
      <c r="B63" s="447"/>
      <c r="C63" s="446"/>
      <c r="D63" s="448"/>
      <c r="E63" s="487"/>
      <c r="F63" s="241" t="s">
        <v>23</v>
      </c>
      <c r="G63" s="449"/>
      <c r="H63" s="449"/>
      <c r="I63" s="449"/>
      <c r="J63" s="449"/>
      <c r="K63" s="450"/>
    </row>
    <row r="64" spans="1:11" ht="19.5" customHeight="1">
      <c r="A64" s="446"/>
      <c r="B64" s="447"/>
      <c r="C64" s="446"/>
      <c r="D64" s="448"/>
      <c r="E64" s="487"/>
      <c r="F64" s="241">
        <v>883418</v>
      </c>
      <c r="G64" s="449"/>
      <c r="H64" s="449"/>
      <c r="I64" s="449"/>
      <c r="J64" s="449"/>
      <c r="K64" s="450"/>
    </row>
    <row r="65" spans="1:11" ht="20.25" customHeight="1">
      <c r="A65" s="446"/>
      <c r="B65" s="447" t="s">
        <v>891</v>
      </c>
      <c r="C65" s="446"/>
      <c r="D65" s="448"/>
      <c r="E65" s="241" t="s">
        <v>22</v>
      </c>
      <c r="F65" s="241" t="s">
        <v>22</v>
      </c>
      <c r="G65" s="449" t="s">
        <v>21</v>
      </c>
      <c r="H65" s="449" t="s">
        <v>21</v>
      </c>
      <c r="I65" s="449"/>
      <c r="J65" s="449" t="s">
        <v>21</v>
      </c>
      <c r="K65" s="450"/>
    </row>
    <row r="66" spans="1:11">
      <c r="A66" s="446"/>
      <c r="B66" s="447"/>
      <c r="C66" s="446"/>
      <c r="D66" s="448"/>
      <c r="E66" s="202"/>
      <c r="F66" s="241">
        <v>944310</v>
      </c>
      <c r="G66" s="449"/>
      <c r="H66" s="449"/>
      <c r="I66" s="449"/>
      <c r="J66" s="449"/>
      <c r="K66" s="450"/>
    </row>
    <row r="67" spans="1:11">
      <c r="A67" s="446"/>
      <c r="B67" s="447"/>
      <c r="C67" s="446"/>
      <c r="D67" s="448"/>
      <c r="E67" s="487"/>
      <c r="F67" s="241" t="s">
        <v>23</v>
      </c>
      <c r="G67" s="449"/>
      <c r="H67" s="449"/>
      <c r="I67" s="449"/>
      <c r="J67" s="449"/>
      <c r="K67" s="450"/>
    </row>
    <row r="68" spans="1:11" ht="12.75" customHeight="1">
      <c r="A68" s="446"/>
      <c r="B68" s="447"/>
      <c r="C68" s="446"/>
      <c r="D68" s="448"/>
      <c r="E68" s="487"/>
      <c r="F68" s="241">
        <v>944310</v>
      </c>
      <c r="G68" s="449"/>
      <c r="H68" s="449"/>
      <c r="I68" s="449"/>
      <c r="J68" s="449"/>
      <c r="K68" s="450"/>
    </row>
    <row r="69" spans="1:11" ht="20.25" customHeight="1">
      <c r="A69" s="446"/>
      <c r="B69" s="447" t="s">
        <v>892</v>
      </c>
      <c r="C69" s="446"/>
      <c r="D69" s="448"/>
      <c r="E69" s="241" t="s">
        <v>22</v>
      </c>
      <c r="F69" s="241" t="s">
        <v>22</v>
      </c>
      <c r="G69" s="449" t="s">
        <v>21</v>
      </c>
      <c r="H69" s="449" t="s">
        <v>21</v>
      </c>
      <c r="I69" s="449"/>
      <c r="J69" s="449" t="s">
        <v>21</v>
      </c>
      <c r="K69" s="450"/>
    </row>
    <row r="70" spans="1:11">
      <c r="A70" s="446"/>
      <c r="B70" s="447"/>
      <c r="C70" s="446"/>
      <c r="D70" s="448"/>
      <c r="E70" s="202"/>
      <c r="F70" s="241">
        <v>1507582</v>
      </c>
      <c r="G70" s="449"/>
      <c r="H70" s="449"/>
      <c r="I70" s="449"/>
      <c r="J70" s="449"/>
      <c r="K70" s="450"/>
    </row>
    <row r="71" spans="1:11">
      <c r="A71" s="446"/>
      <c r="B71" s="447"/>
      <c r="C71" s="446"/>
      <c r="D71" s="448"/>
      <c r="E71" s="487"/>
      <c r="F71" s="241" t="s">
        <v>23</v>
      </c>
      <c r="G71" s="449"/>
      <c r="H71" s="449"/>
      <c r="I71" s="449"/>
      <c r="J71" s="449"/>
      <c r="K71" s="450"/>
    </row>
    <row r="72" spans="1:11" ht="15.75" customHeight="1">
      <c r="A72" s="446"/>
      <c r="B72" s="447"/>
      <c r="C72" s="446"/>
      <c r="D72" s="448"/>
      <c r="E72" s="487"/>
      <c r="F72" s="241">
        <v>1507582</v>
      </c>
      <c r="G72" s="449"/>
      <c r="H72" s="449"/>
      <c r="I72" s="449"/>
      <c r="J72" s="449"/>
      <c r="K72" s="450"/>
    </row>
    <row r="73" spans="1:11" ht="20.25" customHeight="1">
      <c r="A73" s="543" t="s">
        <v>18</v>
      </c>
      <c r="B73" s="544" t="s">
        <v>235</v>
      </c>
      <c r="C73" s="543" t="s">
        <v>20</v>
      </c>
      <c r="D73" s="545"/>
      <c r="E73" s="243" t="s">
        <v>22</v>
      </c>
      <c r="F73" s="243" t="s">
        <v>22</v>
      </c>
      <c r="G73" s="541" t="s">
        <v>21</v>
      </c>
      <c r="H73" s="541" t="s">
        <v>21</v>
      </c>
      <c r="I73" s="541"/>
      <c r="J73" s="541" t="s">
        <v>21</v>
      </c>
      <c r="K73" s="539"/>
    </row>
    <row r="74" spans="1:11">
      <c r="A74" s="543"/>
      <c r="B74" s="544"/>
      <c r="C74" s="543"/>
      <c r="D74" s="545"/>
      <c r="E74" s="244">
        <v>400000</v>
      </c>
      <c r="F74" s="243">
        <v>0</v>
      </c>
      <c r="G74" s="541"/>
      <c r="H74" s="541"/>
      <c r="I74" s="541"/>
      <c r="J74" s="541"/>
      <c r="K74" s="539"/>
    </row>
    <row r="75" spans="1:11">
      <c r="A75" s="543"/>
      <c r="B75" s="544"/>
      <c r="C75" s="543"/>
      <c r="D75" s="545"/>
      <c r="E75" s="548"/>
      <c r="F75" s="243" t="s">
        <v>23</v>
      </c>
      <c r="G75" s="541"/>
      <c r="H75" s="541"/>
      <c r="I75" s="541"/>
      <c r="J75" s="541"/>
      <c r="K75" s="539"/>
    </row>
    <row r="76" spans="1:11" ht="15" customHeight="1">
      <c r="A76" s="543"/>
      <c r="B76" s="544"/>
      <c r="C76" s="543"/>
      <c r="D76" s="545"/>
      <c r="E76" s="548"/>
      <c r="F76" s="243">
        <v>0</v>
      </c>
      <c r="G76" s="541"/>
      <c r="H76" s="541"/>
      <c r="I76" s="541"/>
      <c r="J76" s="541"/>
      <c r="K76" s="539"/>
    </row>
  </sheetData>
  <mergeCells count="15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G14:G17"/>
    <mergeCell ref="H14:I17"/>
    <mergeCell ref="J14:J17"/>
    <mergeCell ref="K14:K17"/>
    <mergeCell ref="E16:E17"/>
    <mergeCell ref="E8:E9"/>
    <mergeCell ref="H2:H5"/>
    <mergeCell ref="J10:J13"/>
    <mergeCell ref="K10:K13"/>
    <mergeCell ref="E12:E13"/>
    <mergeCell ref="H10:I13"/>
    <mergeCell ref="A73:A76"/>
    <mergeCell ref="B73:B76"/>
    <mergeCell ref="C73:C76"/>
    <mergeCell ref="D73:D76"/>
    <mergeCell ref="G73:G76"/>
    <mergeCell ref="A21:A24"/>
    <mergeCell ref="B21:B24"/>
    <mergeCell ref="C21:C24"/>
    <mergeCell ref="D21:D24"/>
    <mergeCell ref="G21:G24"/>
    <mergeCell ref="K73:K76"/>
    <mergeCell ref="E75:E76"/>
    <mergeCell ref="J21:J24"/>
    <mergeCell ref="K21:K24"/>
    <mergeCell ref="E23:E24"/>
    <mergeCell ref="H73:I76"/>
    <mergeCell ref="J73:J76"/>
    <mergeCell ref="H21:I24"/>
    <mergeCell ref="H25:I28"/>
    <mergeCell ref="J25:J28"/>
    <mergeCell ref="K25:K28"/>
    <mergeCell ref="K29:K32"/>
    <mergeCell ref="H33:I36"/>
    <mergeCell ref="J33:J36"/>
    <mergeCell ref="A29:A32"/>
    <mergeCell ref="B29:B32"/>
    <mergeCell ref="C29:C32"/>
    <mergeCell ref="D29:D32"/>
    <mergeCell ref="G29:G32"/>
    <mergeCell ref="E31:E32"/>
    <mergeCell ref="A25:A28"/>
    <mergeCell ref="B25:B28"/>
    <mergeCell ref="C25:C28"/>
    <mergeCell ref="D25:D28"/>
    <mergeCell ref="G25:G28"/>
    <mergeCell ref="E27:E28"/>
    <mergeCell ref="K33:K36"/>
    <mergeCell ref="E35:E36"/>
    <mergeCell ref="A37:A40"/>
    <mergeCell ref="B37:B40"/>
    <mergeCell ref="C37:C40"/>
    <mergeCell ref="D37:D40"/>
    <mergeCell ref="G37:G40"/>
    <mergeCell ref="H37:I40"/>
    <mergeCell ref="J37:J40"/>
    <mergeCell ref="K37:K40"/>
    <mergeCell ref="E39:E40"/>
    <mergeCell ref="A33:A36"/>
    <mergeCell ref="B33:B36"/>
    <mergeCell ref="C33:C36"/>
    <mergeCell ref="D33:D36"/>
    <mergeCell ref="G33:G36"/>
    <mergeCell ref="H29:I32"/>
    <mergeCell ref="J29:J32"/>
    <mergeCell ref="C49:C52"/>
    <mergeCell ref="D49:D52"/>
    <mergeCell ref="G49:G52"/>
    <mergeCell ref="H41:I44"/>
    <mergeCell ref="J41:J44"/>
    <mergeCell ref="K41:K44"/>
    <mergeCell ref="E43:E44"/>
    <mergeCell ref="A41:A44"/>
    <mergeCell ref="B41:B44"/>
    <mergeCell ref="C41:C44"/>
    <mergeCell ref="D41:D44"/>
    <mergeCell ref="G41:G44"/>
    <mergeCell ref="H57:I60"/>
    <mergeCell ref="J57:J60"/>
    <mergeCell ref="K57:K60"/>
    <mergeCell ref="E59:E60"/>
    <mergeCell ref="A45:A48"/>
    <mergeCell ref="B45:B48"/>
    <mergeCell ref="C45:C48"/>
    <mergeCell ref="D45:D48"/>
    <mergeCell ref="G45:G48"/>
    <mergeCell ref="H45:I48"/>
    <mergeCell ref="J45:J48"/>
    <mergeCell ref="K45:K48"/>
    <mergeCell ref="E47:E48"/>
    <mergeCell ref="A57:A60"/>
    <mergeCell ref="B57:B60"/>
    <mergeCell ref="C57:C60"/>
    <mergeCell ref="D57:D60"/>
    <mergeCell ref="G57:G60"/>
    <mergeCell ref="H49:I52"/>
    <mergeCell ref="J49:J52"/>
    <mergeCell ref="K49:K52"/>
    <mergeCell ref="E51:E52"/>
    <mergeCell ref="A49:A52"/>
    <mergeCell ref="B49:B52"/>
    <mergeCell ref="A53:A56"/>
    <mergeCell ref="B53:B56"/>
    <mergeCell ref="C53:C56"/>
    <mergeCell ref="D53:D56"/>
    <mergeCell ref="G53:G56"/>
    <mergeCell ref="H53:I56"/>
    <mergeCell ref="J53:J56"/>
    <mergeCell ref="K53:K56"/>
    <mergeCell ref="E55:E56"/>
    <mergeCell ref="H61:I64"/>
    <mergeCell ref="J61:J64"/>
    <mergeCell ref="K61:K64"/>
    <mergeCell ref="E63:E64"/>
    <mergeCell ref="A65:A68"/>
    <mergeCell ref="B65:B68"/>
    <mergeCell ref="C65:C68"/>
    <mergeCell ref="D65:D68"/>
    <mergeCell ref="G65:G68"/>
    <mergeCell ref="H65:I68"/>
    <mergeCell ref="J65:J68"/>
    <mergeCell ref="K65:K68"/>
    <mergeCell ref="E67:E68"/>
    <mergeCell ref="A61:A64"/>
    <mergeCell ref="B61:B64"/>
    <mergeCell ref="C61:C64"/>
    <mergeCell ref="D61:D64"/>
    <mergeCell ref="G61:G64"/>
    <mergeCell ref="H69:I72"/>
    <mergeCell ref="J69:J72"/>
    <mergeCell ref="K69:K72"/>
    <mergeCell ref="E71:E72"/>
    <mergeCell ref="A69:A72"/>
    <mergeCell ref="B69:B72"/>
    <mergeCell ref="C69:C72"/>
    <mergeCell ref="D69:D72"/>
    <mergeCell ref="G69:G72"/>
  </mergeCells>
  <pageMargins left="1.1023622047244095" right="0.19685039370078741" top="0.74803149606299213" bottom="0.74803149606299213" header="0.31496062992125984" footer="0.31496062992125984"/>
  <pageSetup paperSize="8" firstPageNumber="51" orientation="portrait" useFirstPageNumber="1" r:id="rId1"/>
  <headerFooter>
    <oddFooter>&amp;R&amp;P</oddFooter>
  </headerFooter>
</worksheet>
</file>

<file path=xl/worksheets/sheet24.xml><?xml version="1.0" encoding="utf-8"?>
<worksheet xmlns="http://schemas.openxmlformats.org/spreadsheetml/2006/main" xmlns:r="http://schemas.openxmlformats.org/officeDocument/2006/relationships">
  <dimension ref="A2:K24"/>
  <sheetViews>
    <sheetView workbookViewId="0">
      <selection activeCell="J21" sqref="J21:J24"/>
    </sheetView>
  </sheetViews>
  <sheetFormatPr defaultRowHeight="15"/>
  <cols>
    <col min="2" max="2" width="20.85546875" customWidth="1"/>
    <col min="4" max="4" width="9.42578125" customWidth="1"/>
    <col min="5" max="5" width="12.5703125" customWidth="1"/>
    <col min="6" max="6" width="11.7109375" customWidth="1"/>
    <col min="9" max="9" width="8.140625" customWidth="1"/>
    <col min="10" max="10" width="11.7109375" customWidth="1"/>
    <col min="11" max="11" width="19.7109375" customWidth="1"/>
  </cols>
  <sheetData>
    <row r="2" spans="1:11" ht="99.75" customHeight="1">
      <c r="A2" s="586" t="s">
        <v>15</v>
      </c>
      <c r="B2" s="589" t="s">
        <v>236</v>
      </c>
      <c r="C2" s="592" t="s">
        <v>20</v>
      </c>
      <c r="D2" s="586"/>
      <c r="E2" s="59" t="s">
        <v>22</v>
      </c>
      <c r="F2" s="59" t="s">
        <v>22</v>
      </c>
      <c r="G2" s="595" t="s">
        <v>237</v>
      </c>
      <c r="H2" s="583">
        <v>400000</v>
      </c>
      <c r="I2" s="586">
        <v>0</v>
      </c>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84">
        <f>E22</f>
        <v>400000</v>
      </c>
      <c r="F18" s="83">
        <v>0</v>
      </c>
      <c r="G18" s="578"/>
      <c r="H18" s="598"/>
      <c r="I18" s="598"/>
      <c r="J18" s="598"/>
      <c r="K18" s="579"/>
    </row>
    <row r="19" spans="1:11">
      <c r="A19" s="587"/>
      <c r="B19" s="590"/>
      <c r="C19" s="593"/>
      <c r="D19" s="587"/>
      <c r="E19" s="560"/>
      <c r="F19" s="83" t="s">
        <v>23</v>
      </c>
      <c r="G19" s="564"/>
      <c r="H19" s="599"/>
      <c r="I19" s="599"/>
      <c r="J19" s="599"/>
      <c r="K19" s="565"/>
    </row>
    <row r="20" spans="1:11">
      <c r="A20" s="588"/>
      <c r="B20" s="591"/>
      <c r="C20" s="594"/>
      <c r="D20" s="588"/>
      <c r="E20" s="561"/>
      <c r="F20" s="83">
        <v>0</v>
      </c>
      <c r="G20" s="566"/>
      <c r="H20" s="600"/>
      <c r="I20" s="600"/>
      <c r="J20" s="600"/>
      <c r="K20" s="567"/>
    </row>
    <row r="21" spans="1:11" ht="20.25" customHeight="1">
      <c r="A21" s="568" t="s">
        <v>18</v>
      </c>
      <c r="B21" s="571" t="s">
        <v>238</v>
      </c>
      <c r="C21" s="568" t="s">
        <v>20</v>
      </c>
      <c r="D21" s="574"/>
      <c r="E21" s="70" t="s">
        <v>22</v>
      </c>
      <c r="F21" s="70" t="s">
        <v>22</v>
      </c>
      <c r="G21" s="562" t="s">
        <v>21</v>
      </c>
      <c r="H21" s="564" t="s">
        <v>21</v>
      </c>
      <c r="I21" s="565"/>
      <c r="J21" s="562" t="s">
        <v>21</v>
      </c>
      <c r="K21" s="558"/>
    </row>
    <row r="22" spans="1:11">
      <c r="A22" s="569"/>
      <c r="B22" s="572"/>
      <c r="C22" s="569"/>
      <c r="D22" s="575"/>
      <c r="E22" s="71">
        <v>400000</v>
      </c>
      <c r="F22" s="70">
        <v>0</v>
      </c>
      <c r="G22" s="562"/>
      <c r="H22" s="564"/>
      <c r="I22" s="565"/>
      <c r="J22" s="562"/>
      <c r="K22" s="558"/>
    </row>
    <row r="23" spans="1:11">
      <c r="A23" s="569"/>
      <c r="B23" s="572"/>
      <c r="C23" s="569"/>
      <c r="D23" s="575"/>
      <c r="E23" s="560"/>
      <c r="F23" s="70" t="s">
        <v>23</v>
      </c>
      <c r="G23" s="562"/>
      <c r="H23" s="564"/>
      <c r="I23" s="565"/>
      <c r="J23" s="562"/>
      <c r="K23" s="558"/>
    </row>
    <row r="24" spans="1:11" ht="13.5" customHeight="1">
      <c r="A24" s="570"/>
      <c r="B24" s="573"/>
      <c r="C24" s="570"/>
      <c r="D24" s="576"/>
      <c r="E24" s="561"/>
      <c r="F24" s="70">
        <v>0</v>
      </c>
      <c r="G24" s="563"/>
      <c r="H24" s="566"/>
      <c r="I24" s="567"/>
      <c r="J24" s="563"/>
      <c r="K24" s="559"/>
    </row>
  </sheetData>
  <mergeCells count="36">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1:A24"/>
    <mergeCell ref="B21:B24"/>
    <mergeCell ref="C21:C24"/>
    <mergeCell ref="D21:D24"/>
    <mergeCell ref="G21:G24"/>
    <mergeCell ref="H21:I24"/>
  </mergeCells>
  <pageMargins left="1.1023622047244095" right="0.19685039370078741" top="0.74803149606299213" bottom="0.74803149606299213" header="0.31496062992125984" footer="0.31496062992125984"/>
  <pageSetup paperSize="8" firstPageNumber="52" orientation="portrait" useFirstPageNumber="1" r:id="rId1"/>
  <headerFooter>
    <oddFooter>&amp;R&amp;P</oddFooter>
  </headerFooter>
</worksheet>
</file>

<file path=xl/worksheets/sheet25.xml><?xml version="1.0" encoding="utf-8"?>
<worksheet xmlns="http://schemas.openxmlformats.org/spreadsheetml/2006/main" xmlns:r="http://schemas.openxmlformats.org/officeDocument/2006/relationships">
  <dimension ref="A1:K35"/>
  <sheetViews>
    <sheetView topLeftCell="A24" workbookViewId="0">
      <selection activeCell="H44" sqref="H44"/>
    </sheetView>
  </sheetViews>
  <sheetFormatPr defaultRowHeight="15"/>
  <cols>
    <col min="2" max="2" width="20.85546875" customWidth="1"/>
    <col min="4" max="4" width="9.5703125" customWidth="1"/>
    <col min="5" max="5" width="12.5703125" customWidth="1"/>
    <col min="6" max="6" width="10.5703125" customWidth="1"/>
    <col min="10" max="10" width="11.7109375" customWidth="1"/>
    <col min="11" max="11" width="19.28515625" customWidth="1"/>
  </cols>
  <sheetData>
    <row r="1" spans="1:11" ht="153.75" customHeight="1">
      <c r="A1" s="552" t="s">
        <v>11</v>
      </c>
      <c r="B1" s="557" t="s">
        <v>239</v>
      </c>
      <c r="C1" s="552"/>
      <c r="D1" s="552"/>
      <c r="E1" s="248" t="s">
        <v>1037</v>
      </c>
      <c r="F1" s="248" t="s">
        <v>1451</v>
      </c>
      <c r="G1" s="552" t="s">
        <v>240</v>
      </c>
      <c r="H1" s="607">
        <v>1</v>
      </c>
      <c r="I1" s="607">
        <v>0.88</v>
      </c>
      <c r="J1" s="552" t="s">
        <v>1008</v>
      </c>
      <c r="K1" s="552" t="s">
        <v>1325</v>
      </c>
    </row>
    <row r="2" spans="1:11" hidden="1">
      <c r="A2" s="552"/>
      <c r="B2" s="557"/>
      <c r="C2" s="552"/>
      <c r="D2" s="552"/>
      <c r="E2" s="248"/>
      <c r="F2" s="248"/>
      <c r="G2" s="552"/>
      <c r="H2" s="552"/>
      <c r="I2" s="552"/>
      <c r="J2" s="552"/>
      <c r="K2" s="552"/>
    </row>
    <row r="3" spans="1:11" hidden="1">
      <c r="A3" s="552"/>
      <c r="B3" s="557"/>
      <c r="C3" s="552"/>
      <c r="D3" s="552"/>
      <c r="E3" s="248"/>
      <c r="F3" s="248" t="s">
        <v>23</v>
      </c>
      <c r="G3" s="552"/>
      <c r="H3" s="552"/>
      <c r="I3" s="552"/>
      <c r="J3" s="552"/>
      <c r="K3" s="552"/>
    </row>
    <row r="4" spans="1:11" ht="69" hidden="1" customHeight="1">
      <c r="A4" s="552"/>
      <c r="B4" s="557"/>
      <c r="C4" s="552"/>
      <c r="D4" s="552"/>
      <c r="E4" s="248"/>
      <c r="F4" s="248"/>
      <c r="G4" s="552"/>
      <c r="H4" s="552"/>
      <c r="I4" s="552"/>
      <c r="J4" s="552"/>
      <c r="K4" s="552"/>
    </row>
    <row r="5" spans="1:11" ht="136.5" customHeight="1">
      <c r="A5" s="550" t="s">
        <v>15</v>
      </c>
      <c r="B5" s="551" t="s">
        <v>241</v>
      </c>
      <c r="C5" s="552" t="s">
        <v>20</v>
      </c>
      <c r="D5" s="550"/>
      <c r="E5" s="248" t="s">
        <v>22</v>
      </c>
      <c r="F5" s="248" t="s">
        <v>22</v>
      </c>
      <c r="G5" s="556" t="s">
        <v>242</v>
      </c>
      <c r="H5" s="550" t="s">
        <v>243</v>
      </c>
      <c r="I5" s="550">
        <v>0</v>
      </c>
      <c r="J5" s="550" t="s">
        <v>1007</v>
      </c>
      <c r="K5" s="550" t="s">
        <v>1325</v>
      </c>
    </row>
    <row r="6" spans="1:11" ht="15" hidden="1" customHeight="1">
      <c r="A6" s="550"/>
      <c r="B6" s="551"/>
      <c r="C6" s="552"/>
      <c r="D6" s="550"/>
      <c r="E6" s="248"/>
      <c r="F6" s="247"/>
      <c r="G6" s="556"/>
      <c r="H6" s="550"/>
      <c r="I6" s="550"/>
      <c r="J6" s="550"/>
      <c r="K6" s="550"/>
    </row>
    <row r="7" spans="1:11" ht="15" hidden="1" customHeight="1">
      <c r="A7" s="550"/>
      <c r="B7" s="551"/>
      <c r="C7" s="552"/>
      <c r="D7" s="550"/>
      <c r="E7" s="548"/>
      <c r="F7" s="247" t="s">
        <v>23</v>
      </c>
      <c r="G7" s="556"/>
      <c r="H7" s="550"/>
      <c r="I7" s="550"/>
      <c r="J7" s="550"/>
      <c r="K7" s="550"/>
    </row>
    <row r="8" spans="1:11" ht="33" hidden="1" customHeight="1">
      <c r="A8" s="550"/>
      <c r="B8" s="551"/>
      <c r="C8" s="552"/>
      <c r="D8" s="550"/>
      <c r="E8" s="548"/>
      <c r="F8" s="247"/>
      <c r="G8" s="556"/>
      <c r="H8" s="550"/>
      <c r="I8" s="550"/>
      <c r="J8" s="550"/>
      <c r="K8" s="550"/>
    </row>
    <row r="9" spans="1:11" ht="20.25" hidden="1" customHeight="1">
      <c r="A9" s="550"/>
      <c r="B9" s="551"/>
      <c r="C9" s="552"/>
      <c r="D9" s="550"/>
      <c r="E9" s="248" t="s">
        <v>22</v>
      </c>
      <c r="F9" s="247" t="s">
        <v>22</v>
      </c>
      <c r="G9" s="541" t="s">
        <v>21</v>
      </c>
      <c r="H9" s="541" t="s">
        <v>21</v>
      </c>
      <c r="I9" s="541"/>
      <c r="J9" s="541" t="s">
        <v>21</v>
      </c>
      <c r="K9" s="549"/>
    </row>
    <row r="10" spans="1:11" ht="15" hidden="1" customHeight="1">
      <c r="A10" s="550"/>
      <c r="B10" s="551"/>
      <c r="C10" s="552"/>
      <c r="D10" s="550"/>
      <c r="E10" s="237">
        <v>59166800</v>
      </c>
      <c r="F10" s="247"/>
      <c r="G10" s="541"/>
      <c r="H10" s="541"/>
      <c r="I10" s="541"/>
      <c r="J10" s="541"/>
      <c r="K10" s="549"/>
    </row>
    <row r="11" spans="1:11" ht="15" hidden="1" customHeight="1">
      <c r="A11" s="550"/>
      <c r="B11" s="551"/>
      <c r="C11" s="552"/>
      <c r="D11" s="550"/>
      <c r="E11" s="548"/>
      <c r="F11" s="247" t="s">
        <v>23</v>
      </c>
      <c r="G11" s="541"/>
      <c r="H11" s="541"/>
      <c r="I11" s="541"/>
      <c r="J11" s="541"/>
      <c r="K11" s="549"/>
    </row>
    <row r="12" spans="1:11" ht="15" hidden="1" customHeight="1">
      <c r="A12" s="550"/>
      <c r="B12" s="551"/>
      <c r="C12" s="552"/>
      <c r="D12" s="550"/>
      <c r="E12" s="548"/>
      <c r="F12" s="247"/>
      <c r="G12" s="541"/>
      <c r="H12" s="541"/>
      <c r="I12" s="541"/>
      <c r="J12" s="541"/>
      <c r="K12" s="549"/>
    </row>
    <row r="13" spans="1:11" ht="20.25" hidden="1" customHeight="1">
      <c r="A13" s="550"/>
      <c r="B13" s="551"/>
      <c r="C13" s="552"/>
      <c r="D13" s="550"/>
      <c r="E13" s="248" t="s">
        <v>22</v>
      </c>
      <c r="F13" s="247" t="s">
        <v>22</v>
      </c>
      <c r="G13" s="541" t="s">
        <v>21</v>
      </c>
      <c r="H13" s="541" t="s">
        <v>21</v>
      </c>
      <c r="I13" s="541"/>
      <c r="J13" s="541" t="s">
        <v>21</v>
      </c>
      <c r="K13" s="549"/>
    </row>
    <row r="14" spans="1:11" ht="15" hidden="1" customHeight="1">
      <c r="A14" s="550"/>
      <c r="B14" s="551"/>
      <c r="C14" s="552"/>
      <c r="D14" s="550"/>
      <c r="E14" s="237">
        <v>35070000</v>
      </c>
      <c r="F14" s="247"/>
      <c r="G14" s="541"/>
      <c r="H14" s="541"/>
      <c r="I14" s="541"/>
      <c r="J14" s="541"/>
      <c r="K14" s="549"/>
    </row>
    <row r="15" spans="1:11" ht="15" hidden="1" customHeight="1">
      <c r="A15" s="550"/>
      <c r="B15" s="551"/>
      <c r="C15" s="552"/>
      <c r="D15" s="550"/>
      <c r="E15" s="548"/>
      <c r="F15" s="247" t="s">
        <v>23</v>
      </c>
      <c r="G15" s="541"/>
      <c r="H15" s="541"/>
      <c r="I15" s="541"/>
      <c r="J15" s="541"/>
      <c r="K15" s="549"/>
    </row>
    <row r="16" spans="1:11" ht="15" hidden="1" customHeight="1">
      <c r="A16" s="550"/>
      <c r="B16" s="551"/>
      <c r="C16" s="552"/>
      <c r="D16" s="550"/>
      <c r="E16" s="548"/>
      <c r="F16" s="247"/>
      <c r="G16" s="541"/>
      <c r="H16" s="541"/>
      <c r="I16" s="541"/>
      <c r="J16" s="541"/>
      <c r="K16" s="549"/>
    </row>
    <row r="17" spans="1:11" ht="20.25" hidden="1" customHeight="1">
      <c r="A17" s="550"/>
      <c r="B17" s="551"/>
      <c r="C17" s="552"/>
      <c r="D17" s="550"/>
      <c r="E17" s="248" t="s">
        <v>22</v>
      </c>
      <c r="F17" s="247" t="s">
        <v>22</v>
      </c>
      <c r="G17" s="541" t="s">
        <v>21</v>
      </c>
      <c r="H17" s="541" t="s">
        <v>21</v>
      </c>
      <c r="I17" s="541"/>
      <c r="J17" s="541" t="s">
        <v>21</v>
      </c>
      <c r="K17" s="549"/>
    </row>
    <row r="18" spans="1:11" ht="15" hidden="1" customHeight="1">
      <c r="A18" s="550"/>
      <c r="B18" s="551"/>
      <c r="C18" s="552"/>
      <c r="D18" s="550"/>
      <c r="E18" s="237">
        <v>1100000</v>
      </c>
      <c r="F18" s="247"/>
      <c r="G18" s="541"/>
      <c r="H18" s="541"/>
      <c r="I18" s="541"/>
      <c r="J18" s="541"/>
      <c r="K18" s="549"/>
    </row>
    <row r="19" spans="1:11" ht="15" hidden="1" customHeight="1">
      <c r="A19" s="550"/>
      <c r="B19" s="551"/>
      <c r="C19" s="552"/>
      <c r="D19" s="550"/>
      <c r="E19" s="548"/>
      <c r="F19" s="247" t="s">
        <v>23</v>
      </c>
      <c r="G19" s="541"/>
      <c r="H19" s="541"/>
      <c r="I19" s="541"/>
      <c r="J19" s="541"/>
      <c r="K19" s="549"/>
    </row>
    <row r="20" spans="1:11" ht="15" hidden="1" customHeight="1">
      <c r="A20" s="550"/>
      <c r="B20" s="551"/>
      <c r="C20" s="552"/>
      <c r="D20" s="550"/>
      <c r="E20" s="548"/>
      <c r="F20" s="247"/>
      <c r="G20" s="541"/>
      <c r="H20" s="541"/>
      <c r="I20" s="541"/>
      <c r="J20" s="541"/>
      <c r="K20" s="549"/>
    </row>
    <row r="21" spans="1:11">
      <c r="A21" s="550"/>
      <c r="B21" s="551"/>
      <c r="C21" s="552"/>
      <c r="D21" s="550"/>
      <c r="E21" s="248">
        <f>E25+E29</f>
        <v>115220000</v>
      </c>
      <c r="F21" s="246">
        <f>F25+F29</f>
        <v>30480</v>
      </c>
      <c r="G21" s="541"/>
      <c r="H21" s="541"/>
      <c r="I21" s="541"/>
      <c r="J21" s="541"/>
      <c r="K21" s="541"/>
    </row>
    <row r="22" spans="1:11">
      <c r="A22" s="550"/>
      <c r="B22" s="551"/>
      <c r="C22" s="552"/>
      <c r="D22" s="550"/>
      <c r="E22" s="548"/>
      <c r="F22" s="246" t="s">
        <v>23</v>
      </c>
      <c r="G22" s="541"/>
      <c r="H22" s="541"/>
      <c r="I22" s="541"/>
      <c r="J22" s="541"/>
      <c r="K22" s="541"/>
    </row>
    <row r="23" spans="1:11">
      <c r="A23" s="550"/>
      <c r="B23" s="551"/>
      <c r="C23" s="552"/>
      <c r="D23" s="550"/>
      <c r="E23" s="548"/>
      <c r="F23" s="246">
        <f>F27+F31</f>
        <v>15240</v>
      </c>
      <c r="G23" s="541"/>
      <c r="H23" s="541"/>
      <c r="I23" s="541"/>
      <c r="J23" s="541"/>
      <c r="K23" s="541"/>
    </row>
    <row r="24" spans="1:11" ht="20.25" customHeight="1">
      <c r="A24" s="543" t="s">
        <v>18</v>
      </c>
      <c r="B24" s="544" t="s">
        <v>244</v>
      </c>
      <c r="C24" s="543" t="s">
        <v>20</v>
      </c>
      <c r="D24" s="545"/>
      <c r="E24" s="246" t="s">
        <v>22</v>
      </c>
      <c r="F24" s="246" t="s">
        <v>22</v>
      </c>
      <c r="G24" s="541" t="s">
        <v>21</v>
      </c>
      <c r="H24" s="541" t="s">
        <v>21</v>
      </c>
      <c r="I24" s="541"/>
      <c r="J24" s="541" t="s">
        <v>21</v>
      </c>
      <c r="K24" s="549"/>
    </row>
    <row r="25" spans="1:11">
      <c r="A25" s="543"/>
      <c r="B25" s="544"/>
      <c r="C25" s="543"/>
      <c r="D25" s="545"/>
      <c r="E25" s="240">
        <v>80000000</v>
      </c>
      <c r="F25" s="246">
        <v>0</v>
      </c>
      <c r="G25" s="541"/>
      <c r="H25" s="541"/>
      <c r="I25" s="541"/>
      <c r="J25" s="541"/>
      <c r="K25" s="549"/>
    </row>
    <row r="26" spans="1:11">
      <c r="A26" s="543"/>
      <c r="B26" s="544"/>
      <c r="C26" s="543"/>
      <c r="D26" s="545"/>
      <c r="E26" s="540"/>
      <c r="F26" s="246" t="s">
        <v>23</v>
      </c>
      <c r="G26" s="541"/>
      <c r="H26" s="541"/>
      <c r="I26" s="541"/>
      <c r="J26" s="541"/>
      <c r="K26" s="549"/>
    </row>
    <row r="27" spans="1:11" ht="17.25" customHeight="1">
      <c r="A27" s="543"/>
      <c r="B27" s="544"/>
      <c r="C27" s="543"/>
      <c r="D27" s="545"/>
      <c r="E27" s="540"/>
      <c r="F27" s="246">
        <v>0</v>
      </c>
      <c r="G27" s="541"/>
      <c r="H27" s="541"/>
      <c r="I27" s="541"/>
      <c r="J27" s="541"/>
      <c r="K27" s="549"/>
    </row>
    <row r="28" spans="1:11" ht="20.25" customHeight="1">
      <c r="A28" s="543" t="s">
        <v>18</v>
      </c>
      <c r="B28" s="544" t="s">
        <v>245</v>
      </c>
      <c r="C28" s="543" t="s">
        <v>20</v>
      </c>
      <c r="D28" s="545"/>
      <c r="E28" s="246" t="s">
        <v>22</v>
      </c>
      <c r="F28" s="246" t="s">
        <v>22</v>
      </c>
      <c r="G28" s="541" t="s">
        <v>21</v>
      </c>
      <c r="H28" s="541" t="s">
        <v>21</v>
      </c>
      <c r="I28" s="541"/>
      <c r="J28" s="541" t="s">
        <v>21</v>
      </c>
      <c r="K28" s="549"/>
    </row>
    <row r="29" spans="1:11">
      <c r="A29" s="543"/>
      <c r="B29" s="544"/>
      <c r="C29" s="543"/>
      <c r="D29" s="545"/>
      <c r="E29" s="240">
        <v>35220000</v>
      </c>
      <c r="F29" s="246">
        <f>F33</f>
        <v>30480</v>
      </c>
      <c r="G29" s="541"/>
      <c r="H29" s="541"/>
      <c r="I29" s="541"/>
      <c r="J29" s="541"/>
      <c r="K29" s="549"/>
    </row>
    <row r="30" spans="1:11">
      <c r="A30" s="543"/>
      <c r="B30" s="544"/>
      <c r="C30" s="543"/>
      <c r="D30" s="545"/>
      <c r="E30" s="540"/>
      <c r="F30" s="246" t="s">
        <v>23</v>
      </c>
      <c r="G30" s="541"/>
      <c r="H30" s="541"/>
      <c r="I30" s="541"/>
      <c r="J30" s="541"/>
      <c r="K30" s="549"/>
    </row>
    <row r="31" spans="1:11" ht="17.25" customHeight="1">
      <c r="A31" s="543"/>
      <c r="B31" s="544"/>
      <c r="C31" s="543"/>
      <c r="D31" s="545"/>
      <c r="E31" s="540"/>
      <c r="F31" s="246">
        <f>F35</f>
        <v>15240</v>
      </c>
      <c r="G31" s="541"/>
      <c r="H31" s="541"/>
      <c r="I31" s="541"/>
      <c r="J31" s="541"/>
      <c r="K31" s="549"/>
    </row>
    <row r="32" spans="1:11" s="23" customFormat="1" ht="20.25" customHeight="1">
      <c r="A32" s="446"/>
      <c r="B32" s="493" t="s">
        <v>1280</v>
      </c>
      <c r="C32" s="446"/>
      <c r="D32" s="448"/>
      <c r="E32" s="448"/>
      <c r="F32" s="245" t="s">
        <v>22</v>
      </c>
      <c r="G32" s="449" t="s">
        <v>21</v>
      </c>
      <c r="H32" s="449" t="s">
        <v>21</v>
      </c>
      <c r="I32" s="449"/>
      <c r="J32" s="449" t="s">
        <v>21</v>
      </c>
      <c r="K32" s="482" t="s">
        <v>1281</v>
      </c>
    </row>
    <row r="33" spans="1:11" s="23" customFormat="1">
      <c r="A33" s="446"/>
      <c r="B33" s="493"/>
      <c r="C33" s="446"/>
      <c r="D33" s="448"/>
      <c r="E33" s="488"/>
      <c r="F33" s="245">
        <v>30480</v>
      </c>
      <c r="G33" s="449"/>
      <c r="H33" s="449"/>
      <c r="I33" s="449"/>
      <c r="J33" s="449"/>
      <c r="K33" s="482"/>
    </row>
    <row r="34" spans="1:11" s="23" customFormat="1">
      <c r="A34" s="446"/>
      <c r="B34" s="493"/>
      <c r="C34" s="446"/>
      <c r="D34" s="448"/>
      <c r="E34" s="488"/>
      <c r="F34" s="245" t="s">
        <v>23</v>
      </c>
      <c r="G34" s="449"/>
      <c r="H34" s="449"/>
      <c r="I34" s="449"/>
      <c r="J34" s="449"/>
      <c r="K34" s="482"/>
    </row>
    <row r="35" spans="1:11" s="23" customFormat="1" ht="53.25" customHeight="1">
      <c r="A35" s="446"/>
      <c r="B35" s="493"/>
      <c r="C35" s="446"/>
      <c r="D35" s="448"/>
      <c r="E35" s="488"/>
      <c r="F35" s="245">
        <v>15240</v>
      </c>
      <c r="G35" s="449"/>
      <c r="H35" s="449"/>
      <c r="I35" s="449"/>
      <c r="J35" s="449"/>
      <c r="K35" s="482"/>
    </row>
  </sheetData>
  <mergeCells count="63">
    <mergeCell ref="H32:I35"/>
    <mergeCell ref="J32:J35"/>
    <mergeCell ref="K32:K35"/>
    <mergeCell ref="E32:E35"/>
    <mergeCell ref="A32:A35"/>
    <mergeCell ref="B32:B35"/>
    <mergeCell ref="C32:C35"/>
    <mergeCell ref="D32:D35"/>
    <mergeCell ref="G32:G35"/>
    <mergeCell ref="I1:I4"/>
    <mergeCell ref="J1:J4"/>
    <mergeCell ref="K1:K4"/>
    <mergeCell ref="A5:A23"/>
    <mergeCell ref="B5:B23"/>
    <mergeCell ref="C5:C23"/>
    <mergeCell ref="D5:D23"/>
    <mergeCell ref="G5:G8"/>
    <mergeCell ref="H5:H8"/>
    <mergeCell ref="I5:I8"/>
    <mergeCell ref="A1:A4"/>
    <mergeCell ref="B1:B4"/>
    <mergeCell ref="C1:C4"/>
    <mergeCell ref="D1:D4"/>
    <mergeCell ref="G1:G4"/>
    <mergeCell ref="H1:H4"/>
    <mergeCell ref="J5:J8"/>
    <mergeCell ref="K5:K8"/>
    <mergeCell ref="E7:E8"/>
    <mergeCell ref="G9:G12"/>
    <mergeCell ref="H9:I12"/>
    <mergeCell ref="J9:J12"/>
    <mergeCell ref="K9:K12"/>
    <mergeCell ref="E11:E12"/>
    <mergeCell ref="G17:G20"/>
    <mergeCell ref="H17:I20"/>
    <mergeCell ref="J17:J20"/>
    <mergeCell ref="K17:K20"/>
    <mergeCell ref="E19:E20"/>
    <mergeCell ref="G13:G16"/>
    <mergeCell ref="H13:I16"/>
    <mergeCell ref="J13:J16"/>
    <mergeCell ref="K13:K16"/>
    <mergeCell ref="E15:E16"/>
    <mergeCell ref="G21:K23"/>
    <mergeCell ref="E22:E23"/>
    <mergeCell ref="A24:A27"/>
    <mergeCell ref="B24:B27"/>
    <mergeCell ref="C24:C27"/>
    <mergeCell ref="D24:D27"/>
    <mergeCell ref="G24:G27"/>
    <mergeCell ref="H24:I27"/>
    <mergeCell ref="J24:J27"/>
    <mergeCell ref="K24:K27"/>
    <mergeCell ref="A28:A31"/>
    <mergeCell ref="B28:B31"/>
    <mergeCell ref="C28:C31"/>
    <mergeCell ref="D28:D31"/>
    <mergeCell ref="G28:G31"/>
    <mergeCell ref="H28:I31"/>
    <mergeCell ref="J28:J31"/>
    <mergeCell ref="K28:K31"/>
    <mergeCell ref="E30:E31"/>
    <mergeCell ref="E26:E27"/>
  </mergeCells>
  <pageMargins left="1.1023622047244095" right="0.19685039370078741" top="0.74803149606299213" bottom="0.74803149606299213" header="0.31496062992125984" footer="0.31496062992125984"/>
  <pageSetup paperSize="8" firstPageNumber="53" orientation="portrait" useFirstPageNumber="1" r:id="rId1"/>
  <headerFooter>
    <oddFooter>&amp;R&amp;P</oddFooter>
  </headerFooter>
</worksheet>
</file>

<file path=xl/worksheets/sheet26.xml><?xml version="1.0" encoding="utf-8"?>
<worksheet xmlns="http://schemas.openxmlformats.org/spreadsheetml/2006/main" xmlns:r="http://schemas.openxmlformats.org/officeDocument/2006/relationships">
  <dimension ref="A2:K28"/>
  <sheetViews>
    <sheetView topLeftCell="A24" workbookViewId="0">
      <selection activeCell="G32" sqref="G32"/>
    </sheetView>
  </sheetViews>
  <sheetFormatPr defaultRowHeight="15"/>
  <cols>
    <col min="2" max="2" width="20.85546875" customWidth="1"/>
    <col min="4" max="4" width="9.140625" customWidth="1"/>
    <col min="5" max="5" width="12.28515625" customWidth="1"/>
    <col min="6" max="6" width="10.85546875" customWidth="1"/>
    <col min="10" max="10" width="11.7109375" customWidth="1"/>
    <col min="11" max="11" width="19.5703125" customWidth="1"/>
  </cols>
  <sheetData>
    <row r="2" spans="1:11" ht="210" customHeight="1">
      <c r="A2" s="586" t="s">
        <v>15</v>
      </c>
      <c r="B2" s="589" t="s">
        <v>246</v>
      </c>
      <c r="C2" s="592" t="s">
        <v>20</v>
      </c>
      <c r="D2" s="586"/>
      <c r="E2" s="59" t="s">
        <v>22</v>
      </c>
      <c r="F2" s="59" t="s">
        <v>22</v>
      </c>
      <c r="G2" s="595" t="s">
        <v>247</v>
      </c>
      <c r="H2" s="583">
        <v>4</v>
      </c>
      <c r="I2" s="586">
        <v>0</v>
      </c>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84">
        <f>E22+E26</f>
        <v>2305600</v>
      </c>
      <c r="F18" s="83">
        <v>0</v>
      </c>
      <c r="G18" s="578"/>
      <c r="H18" s="598"/>
      <c r="I18" s="598"/>
      <c r="J18" s="598"/>
      <c r="K18" s="579"/>
    </row>
    <row r="19" spans="1:11">
      <c r="A19" s="587"/>
      <c r="B19" s="590"/>
      <c r="C19" s="593"/>
      <c r="D19" s="587"/>
      <c r="E19" s="560"/>
      <c r="F19" s="83" t="s">
        <v>23</v>
      </c>
      <c r="G19" s="564"/>
      <c r="H19" s="599"/>
      <c r="I19" s="599"/>
      <c r="J19" s="599"/>
      <c r="K19" s="565"/>
    </row>
    <row r="20" spans="1:11">
      <c r="A20" s="588"/>
      <c r="B20" s="591"/>
      <c r="C20" s="594"/>
      <c r="D20" s="588"/>
      <c r="E20" s="561"/>
      <c r="F20" s="83">
        <v>0</v>
      </c>
      <c r="G20" s="566"/>
      <c r="H20" s="600"/>
      <c r="I20" s="600"/>
      <c r="J20" s="600"/>
      <c r="K20" s="567"/>
    </row>
    <row r="21" spans="1:11" ht="20.25" customHeight="1">
      <c r="A21" s="568" t="s">
        <v>18</v>
      </c>
      <c r="B21" s="571" t="s">
        <v>248</v>
      </c>
      <c r="C21" s="568" t="s">
        <v>20</v>
      </c>
      <c r="D21" s="574"/>
      <c r="E21" s="70" t="s">
        <v>22</v>
      </c>
      <c r="F21" s="70" t="s">
        <v>22</v>
      </c>
      <c r="G21" s="562" t="s">
        <v>21</v>
      </c>
      <c r="H21" s="564" t="s">
        <v>21</v>
      </c>
      <c r="I21" s="565"/>
      <c r="J21" s="562" t="s">
        <v>21</v>
      </c>
      <c r="K21" s="558"/>
    </row>
    <row r="22" spans="1:11">
      <c r="A22" s="569"/>
      <c r="B22" s="572"/>
      <c r="C22" s="569"/>
      <c r="D22" s="575"/>
      <c r="E22" s="71">
        <v>2055600</v>
      </c>
      <c r="F22" s="70">
        <v>0</v>
      </c>
      <c r="G22" s="562"/>
      <c r="H22" s="564"/>
      <c r="I22" s="565"/>
      <c r="J22" s="562"/>
      <c r="K22" s="558"/>
    </row>
    <row r="23" spans="1:11">
      <c r="A23" s="569"/>
      <c r="B23" s="572"/>
      <c r="C23" s="569"/>
      <c r="D23" s="575"/>
      <c r="E23" s="560"/>
      <c r="F23" s="70" t="s">
        <v>23</v>
      </c>
      <c r="G23" s="562"/>
      <c r="H23" s="564"/>
      <c r="I23" s="565"/>
      <c r="J23" s="562"/>
      <c r="K23" s="558"/>
    </row>
    <row r="24" spans="1:11" ht="27.75" customHeight="1">
      <c r="A24" s="570"/>
      <c r="B24" s="573"/>
      <c r="C24" s="570"/>
      <c r="D24" s="576"/>
      <c r="E24" s="561"/>
      <c r="F24" s="70">
        <v>0</v>
      </c>
      <c r="G24" s="563"/>
      <c r="H24" s="566"/>
      <c r="I24" s="567"/>
      <c r="J24" s="563"/>
      <c r="K24" s="559"/>
    </row>
    <row r="25" spans="1:11" ht="20.25" customHeight="1">
      <c r="A25" s="568" t="s">
        <v>18</v>
      </c>
      <c r="B25" s="571" t="s">
        <v>249</v>
      </c>
      <c r="C25" s="568" t="s">
        <v>20</v>
      </c>
      <c r="D25" s="574"/>
      <c r="E25" s="70" t="s">
        <v>22</v>
      </c>
      <c r="F25" s="70" t="s">
        <v>22</v>
      </c>
      <c r="G25" s="562" t="s">
        <v>21</v>
      </c>
      <c r="H25" s="564" t="s">
        <v>21</v>
      </c>
      <c r="I25" s="565"/>
      <c r="J25" s="562" t="s">
        <v>21</v>
      </c>
      <c r="K25" s="558"/>
    </row>
    <row r="26" spans="1:11">
      <c r="A26" s="569"/>
      <c r="B26" s="572"/>
      <c r="C26" s="569"/>
      <c r="D26" s="575"/>
      <c r="E26" s="71">
        <v>250000</v>
      </c>
      <c r="F26" s="70">
        <v>0</v>
      </c>
      <c r="G26" s="562"/>
      <c r="H26" s="564"/>
      <c r="I26" s="565"/>
      <c r="J26" s="562"/>
      <c r="K26" s="558"/>
    </row>
    <row r="27" spans="1:11">
      <c r="A27" s="569"/>
      <c r="B27" s="572"/>
      <c r="C27" s="569"/>
      <c r="D27" s="575"/>
      <c r="E27" s="560"/>
      <c r="F27" s="70" t="s">
        <v>23</v>
      </c>
      <c r="G27" s="562"/>
      <c r="H27" s="564"/>
      <c r="I27" s="565"/>
      <c r="J27" s="562"/>
      <c r="K27" s="558"/>
    </row>
    <row r="28" spans="1:11" ht="27.75" customHeight="1">
      <c r="A28" s="570"/>
      <c r="B28" s="573"/>
      <c r="C28" s="570"/>
      <c r="D28" s="576"/>
      <c r="E28" s="561"/>
      <c r="F28" s="70">
        <v>0</v>
      </c>
      <c r="G28" s="563"/>
      <c r="H28" s="566"/>
      <c r="I28" s="567"/>
      <c r="J28" s="563"/>
      <c r="K28" s="559"/>
    </row>
  </sheetData>
  <mergeCells count="45">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A21:A24"/>
    <mergeCell ref="B21:B24"/>
    <mergeCell ref="C21:C24"/>
    <mergeCell ref="D21:D24"/>
    <mergeCell ref="G21:G24"/>
    <mergeCell ref="A25:A28"/>
    <mergeCell ref="B25:B28"/>
    <mergeCell ref="C25:C28"/>
    <mergeCell ref="D25:D28"/>
    <mergeCell ref="G25:G28"/>
    <mergeCell ref="K25:K28"/>
    <mergeCell ref="E27:E28"/>
    <mergeCell ref="J21:J24"/>
    <mergeCell ref="K21:K24"/>
    <mergeCell ref="E23:E24"/>
    <mergeCell ref="H25:I28"/>
    <mergeCell ref="J25:J28"/>
    <mergeCell ref="H21:I24"/>
  </mergeCells>
  <pageMargins left="1.1023622047244095" right="0.19685039370078741" top="0.74803149606299213" bottom="0.74803149606299213" header="0.31496062992125984" footer="0.31496062992125984"/>
  <pageSetup paperSize="8" firstPageNumber="54" orientation="portrait" useFirstPageNumber="1" r:id="rId1"/>
  <headerFooter>
    <oddFooter>&amp;R&amp;P</oddFooter>
  </headerFooter>
</worksheet>
</file>

<file path=xl/worksheets/sheet27.xml><?xml version="1.0" encoding="utf-8"?>
<worksheet xmlns="http://schemas.openxmlformats.org/spreadsheetml/2006/main" xmlns:r="http://schemas.openxmlformats.org/officeDocument/2006/relationships">
  <dimension ref="A1:K84"/>
  <sheetViews>
    <sheetView topLeftCell="A67" workbookViewId="0">
      <selection activeCell="L5" sqref="L5"/>
    </sheetView>
  </sheetViews>
  <sheetFormatPr defaultRowHeight="15"/>
  <cols>
    <col min="2" max="2" width="20.85546875" customWidth="1"/>
    <col min="4" max="4" width="7.85546875" customWidth="1"/>
    <col min="5" max="5" width="12" customWidth="1"/>
    <col min="6" max="6" width="12.7109375" customWidth="1"/>
    <col min="9" max="9" width="7.28515625" customWidth="1"/>
    <col min="10" max="10" width="11.7109375" customWidth="1"/>
    <col min="11" max="11" width="20.5703125" customWidth="1"/>
  </cols>
  <sheetData>
    <row r="1" spans="1:11" ht="131.25" customHeight="1">
      <c r="A1" s="552" t="s">
        <v>11</v>
      </c>
      <c r="B1" s="557" t="s">
        <v>250</v>
      </c>
      <c r="C1" s="552"/>
      <c r="D1" s="552"/>
      <c r="E1" s="252" t="s">
        <v>22</v>
      </c>
      <c r="F1" s="252" t="s">
        <v>22</v>
      </c>
      <c r="G1" s="552" t="s">
        <v>1741</v>
      </c>
      <c r="H1" s="552">
        <v>200</v>
      </c>
      <c r="I1" s="552">
        <v>211</v>
      </c>
      <c r="J1" s="552" t="s">
        <v>1006</v>
      </c>
      <c r="K1" s="608" t="s">
        <v>1447</v>
      </c>
    </row>
    <row r="2" spans="1:11">
      <c r="A2" s="552"/>
      <c r="B2" s="557"/>
      <c r="C2" s="552"/>
      <c r="D2" s="552"/>
      <c r="E2" s="252">
        <f>E21+'2.4.2.'!E18+'2.4.3.'!E18+'2.4.5.'!E18+'2.4.4.'!E18</f>
        <v>658614045</v>
      </c>
      <c r="F2" s="94">
        <v>150571987.11000001</v>
      </c>
      <c r="G2" s="552"/>
      <c r="H2" s="552"/>
      <c r="I2" s="552"/>
      <c r="J2" s="552"/>
      <c r="K2" s="542"/>
    </row>
    <row r="3" spans="1:11">
      <c r="A3" s="552"/>
      <c r="B3" s="557"/>
      <c r="C3" s="552"/>
      <c r="D3" s="552"/>
      <c r="E3" s="252"/>
      <c r="F3" s="252" t="s">
        <v>23</v>
      </c>
      <c r="G3" s="552"/>
      <c r="H3" s="552"/>
      <c r="I3" s="552"/>
      <c r="J3" s="552"/>
      <c r="K3" s="542"/>
    </row>
    <row r="4" spans="1:11" ht="15" customHeight="1">
      <c r="A4" s="552"/>
      <c r="B4" s="557"/>
      <c r="C4" s="552"/>
      <c r="D4" s="552"/>
      <c r="E4" s="252"/>
      <c r="F4" s="252">
        <v>111649385.90000001</v>
      </c>
      <c r="G4" s="552"/>
      <c r="H4" s="552"/>
      <c r="I4" s="552"/>
      <c r="J4" s="552"/>
      <c r="K4" s="542"/>
    </row>
    <row r="5" spans="1:11" ht="258.75" customHeight="1">
      <c r="A5" s="550" t="s">
        <v>15</v>
      </c>
      <c r="B5" s="551" t="s">
        <v>251</v>
      </c>
      <c r="C5" s="552" t="s">
        <v>20</v>
      </c>
      <c r="D5" s="550"/>
      <c r="E5" s="252" t="s">
        <v>22</v>
      </c>
      <c r="F5" s="252" t="s">
        <v>22</v>
      </c>
      <c r="G5" s="556" t="s">
        <v>252</v>
      </c>
      <c r="H5" s="550" t="s">
        <v>253</v>
      </c>
      <c r="I5" s="550" t="s">
        <v>1328</v>
      </c>
      <c r="J5" s="550" t="s">
        <v>1006</v>
      </c>
      <c r="K5" s="556" t="s">
        <v>1326</v>
      </c>
    </row>
    <row r="6" spans="1:11" ht="15" hidden="1" customHeight="1">
      <c r="A6" s="550"/>
      <c r="B6" s="551"/>
      <c r="C6" s="552"/>
      <c r="D6" s="550"/>
      <c r="E6" s="252"/>
      <c r="F6" s="251"/>
      <c r="G6" s="556"/>
      <c r="H6" s="550"/>
      <c r="I6" s="550"/>
      <c r="J6" s="550"/>
      <c r="K6" s="556"/>
    </row>
    <row r="7" spans="1:11" ht="15" hidden="1" customHeight="1">
      <c r="A7" s="550"/>
      <c r="B7" s="551"/>
      <c r="C7" s="552"/>
      <c r="D7" s="550"/>
      <c r="E7" s="548"/>
      <c r="F7" s="251" t="s">
        <v>23</v>
      </c>
      <c r="G7" s="556"/>
      <c r="H7" s="550"/>
      <c r="I7" s="550"/>
      <c r="J7" s="550"/>
      <c r="K7" s="556"/>
    </row>
    <row r="8" spans="1:11" ht="33" hidden="1" customHeight="1">
      <c r="A8" s="550"/>
      <c r="B8" s="551"/>
      <c r="C8" s="552"/>
      <c r="D8" s="550"/>
      <c r="E8" s="548"/>
      <c r="F8" s="251"/>
      <c r="G8" s="556"/>
      <c r="H8" s="550"/>
      <c r="I8" s="550"/>
      <c r="J8" s="550"/>
      <c r="K8" s="556"/>
    </row>
    <row r="9" spans="1:11" ht="20.25" hidden="1" customHeight="1">
      <c r="A9" s="550"/>
      <c r="B9" s="551"/>
      <c r="C9" s="552"/>
      <c r="D9" s="550"/>
      <c r="E9" s="252" t="s">
        <v>22</v>
      </c>
      <c r="F9" s="251" t="s">
        <v>22</v>
      </c>
      <c r="G9" s="541" t="s">
        <v>21</v>
      </c>
      <c r="H9" s="541" t="s">
        <v>21</v>
      </c>
      <c r="I9" s="541"/>
      <c r="J9" s="541" t="s">
        <v>21</v>
      </c>
      <c r="K9" s="549"/>
    </row>
    <row r="10" spans="1:11" ht="15" hidden="1" customHeight="1">
      <c r="A10" s="550"/>
      <c r="B10" s="551"/>
      <c r="C10" s="552"/>
      <c r="D10" s="550"/>
      <c r="E10" s="237">
        <v>59166800</v>
      </c>
      <c r="F10" s="251"/>
      <c r="G10" s="541"/>
      <c r="H10" s="541"/>
      <c r="I10" s="541"/>
      <c r="J10" s="541"/>
      <c r="K10" s="549"/>
    </row>
    <row r="11" spans="1:11" ht="15" hidden="1" customHeight="1">
      <c r="A11" s="550"/>
      <c r="B11" s="551"/>
      <c r="C11" s="552"/>
      <c r="D11" s="550"/>
      <c r="E11" s="548"/>
      <c r="F11" s="251" t="s">
        <v>23</v>
      </c>
      <c r="G11" s="541"/>
      <c r="H11" s="541"/>
      <c r="I11" s="541"/>
      <c r="J11" s="541"/>
      <c r="K11" s="549"/>
    </row>
    <row r="12" spans="1:11" ht="15" hidden="1" customHeight="1">
      <c r="A12" s="550"/>
      <c r="B12" s="551"/>
      <c r="C12" s="552"/>
      <c r="D12" s="550"/>
      <c r="E12" s="548"/>
      <c r="F12" s="251"/>
      <c r="G12" s="541"/>
      <c r="H12" s="541"/>
      <c r="I12" s="541"/>
      <c r="J12" s="541"/>
      <c r="K12" s="549"/>
    </row>
    <row r="13" spans="1:11" ht="20.25" hidden="1" customHeight="1">
      <c r="A13" s="550"/>
      <c r="B13" s="551"/>
      <c r="C13" s="552"/>
      <c r="D13" s="550"/>
      <c r="E13" s="252" t="s">
        <v>22</v>
      </c>
      <c r="F13" s="251" t="s">
        <v>22</v>
      </c>
      <c r="G13" s="541" t="s">
        <v>21</v>
      </c>
      <c r="H13" s="541" t="s">
        <v>21</v>
      </c>
      <c r="I13" s="541"/>
      <c r="J13" s="541" t="s">
        <v>21</v>
      </c>
      <c r="K13" s="549"/>
    </row>
    <row r="14" spans="1:11" ht="15" hidden="1" customHeight="1">
      <c r="A14" s="550"/>
      <c r="B14" s="551"/>
      <c r="C14" s="552"/>
      <c r="D14" s="550"/>
      <c r="E14" s="237">
        <v>35070000</v>
      </c>
      <c r="F14" s="251"/>
      <c r="G14" s="541"/>
      <c r="H14" s="541"/>
      <c r="I14" s="541"/>
      <c r="J14" s="541"/>
      <c r="K14" s="549"/>
    </row>
    <row r="15" spans="1:11" ht="15" hidden="1" customHeight="1">
      <c r="A15" s="550"/>
      <c r="B15" s="551"/>
      <c r="C15" s="552"/>
      <c r="D15" s="550"/>
      <c r="E15" s="548"/>
      <c r="F15" s="251" t="s">
        <v>23</v>
      </c>
      <c r="G15" s="541"/>
      <c r="H15" s="541"/>
      <c r="I15" s="541"/>
      <c r="J15" s="541"/>
      <c r="K15" s="549"/>
    </row>
    <row r="16" spans="1:11" ht="15" hidden="1" customHeight="1">
      <c r="A16" s="550"/>
      <c r="B16" s="551"/>
      <c r="C16" s="552"/>
      <c r="D16" s="550"/>
      <c r="E16" s="548"/>
      <c r="F16" s="251"/>
      <c r="G16" s="541"/>
      <c r="H16" s="541"/>
      <c r="I16" s="541"/>
      <c r="J16" s="541"/>
      <c r="K16" s="549"/>
    </row>
    <row r="17" spans="1:11" ht="20.25" hidden="1" customHeight="1">
      <c r="A17" s="550"/>
      <c r="B17" s="551"/>
      <c r="C17" s="552"/>
      <c r="D17" s="550"/>
      <c r="E17" s="252" t="s">
        <v>22</v>
      </c>
      <c r="F17" s="251" t="s">
        <v>22</v>
      </c>
      <c r="G17" s="541" t="s">
        <v>21</v>
      </c>
      <c r="H17" s="541" t="s">
        <v>21</v>
      </c>
      <c r="I17" s="541"/>
      <c r="J17" s="541" t="s">
        <v>21</v>
      </c>
      <c r="K17" s="549"/>
    </row>
    <row r="18" spans="1:11" ht="15" hidden="1" customHeight="1">
      <c r="A18" s="550"/>
      <c r="B18" s="551"/>
      <c r="C18" s="552"/>
      <c r="D18" s="550"/>
      <c r="E18" s="237">
        <v>1100000</v>
      </c>
      <c r="F18" s="251"/>
      <c r="G18" s="541"/>
      <c r="H18" s="541"/>
      <c r="I18" s="541"/>
      <c r="J18" s="541"/>
      <c r="K18" s="549"/>
    </row>
    <row r="19" spans="1:11" ht="15" hidden="1" customHeight="1">
      <c r="A19" s="550"/>
      <c r="B19" s="551"/>
      <c r="C19" s="552"/>
      <c r="D19" s="550"/>
      <c r="E19" s="548"/>
      <c r="F19" s="251" t="s">
        <v>23</v>
      </c>
      <c r="G19" s="541"/>
      <c r="H19" s="541"/>
      <c r="I19" s="541"/>
      <c r="J19" s="541"/>
      <c r="K19" s="549"/>
    </row>
    <row r="20" spans="1:11" ht="15" hidden="1" customHeight="1">
      <c r="A20" s="550"/>
      <c r="B20" s="551"/>
      <c r="C20" s="552"/>
      <c r="D20" s="550"/>
      <c r="E20" s="548"/>
      <c r="F20" s="251"/>
      <c r="G20" s="541"/>
      <c r="H20" s="541"/>
      <c r="I20" s="541"/>
      <c r="J20" s="541"/>
      <c r="K20" s="549"/>
    </row>
    <row r="21" spans="1:11">
      <c r="A21" s="550"/>
      <c r="B21" s="551"/>
      <c r="C21" s="552"/>
      <c r="D21" s="550"/>
      <c r="E21" s="252">
        <f>E25+E33+E38+E58+E62+E66+E70+E74</f>
        <v>112889000</v>
      </c>
      <c r="F21" s="252">
        <f>F25+F38+F74</f>
        <v>54158173.269999996</v>
      </c>
      <c r="G21" s="541"/>
      <c r="H21" s="541"/>
      <c r="I21" s="541"/>
      <c r="J21" s="541"/>
      <c r="K21" s="541"/>
    </row>
    <row r="22" spans="1:11">
      <c r="A22" s="550"/>
      <c r="B22" s="551"/>
      <c r="C22" s="552"/>
      <c r="D22" s="550"/>
      <c r="E22" s="548"/>
      <c r="F22" s="250" t="s">
        <v>23</v>
      </c>
      <c r="G22" s="541"/>
      <c r="H22" s="541"/>
      <c r="I22" s="541"/>
      <c r="J22" s="541"/>
      <c r="K22" s="541"/>
    </row>
    <row r="23" spans="1:11">
      <c r="A23" s="550"/>
      <c r="B23" s="551"/>
      <c r="C23" s="552"/>
      <c r="D23" s="550"/>
      <c r="E23" s="548"/>
      <c r="F23" s="252">
        <f>F27+F40+F76</f>
        <v>46461333.839999996</v>
      </c>
      <c r="G23" s="541"/>
      <c r="H23" s="541"/>
      <c r="I23" s="541"/>
      <c r="J23" s="541"/>
      <c r="K23" s="541"/>
    </row>
    <row r="24" spans="1:11" ht="20.25" customHeight="1">
      <c r="A24" s="543" t="s">
        <v>18</v>
      </c>
      <c r="B24" s="544" t="s">
        <v>254</v>
      </c>
      <c r="C24" s="543" t="s">
        <v>20</v>
      </c>
      <c r="D24" s="545"/>
      <c r="E24" s="250" t="s">
        <v>22</v>
      </c>
      <c r="F24" s="250" t="s">
        <v>22</v>
      </c>
      <c r="G24" s="541" t="s">
        <v>21</v>
      </c>
      <c r="H24" s="541" t="s">
        <v>21</v>
      </c>
      <c r="I24" s="541"/>
      <c r="J24" s="541" t="s">
        <v>21</v>
      </c>
      <c r="K24" s="542" t="s">
        <v>734</v>
      </c>
    </row>
    <row r="25" spans="1:11">
      <c r="A25" s="543"/>
      <c r="B25" s="544"/>
      <c r="C25" s="543"/>
      <c r="D25" s="545"/>
      <c r="E25" s="240">
        <v>41200000</v>
      </c>
      <c r="F25" s="250">
        <v>43380000</v>
      </c>
      <c r="G25" s="541"/>
      <c r="H25" s="541"/>
      <c r="I25" s="541"/>
      <c r="J25" s="541"/>
      <c r="K25" s="542"/>
    </row>
    <row r="26" spans="1:11">
      <c r="A26" s="543"/>
      <c r="B26" s="544"/>
      <c r="C26" s="543"/>
      <c r="D26" s="545"/>
      <c r="E26" s="540"/>
      <c r="F26" s="250" t="s">
        <v>23</v>
      </c>
      <c r="G26" s="541"/>
      <c r="H26" s="541"/>
      <c r="I26" s="541"/>
      <c r="J26" s="541"/>
      <c r="K26" s="542"/>
    </row>
    <row r="27" spans="1:11" ht="27.75" customHeight="1">
      <c r="A27" s="543"/>
      <c r="B27" s="544"/>
      <c r="C27" s="543"/>
      <c r="D27" s="545"/>
      <c r="E27" s="540"/>
      <c r="F27" s="250">
        <v>36873000</v>
      </c>
      <c r="G27" s="541"/>
      <c r="H27" s="541"/>
      <c r="I27" s="541"/>
      <c r="J27" s="541"/>
      <c r="K27" s="542"/>
    </row>
    <row r="28" spans="1:11" ht="20.25" customHeight="1">
      <c r="A28" s="446"/>
      <c r="B28" s="490" t="s">
        <v>733</v>
      </c>
      <c r="C28" s="446"/>
      <c r="D28" s="448"/>
      <c r="E28" s="448"/>
      <c r="F28" s="249" t="s">
        <v>22</v>
      </c>
      <c r="G28" s="449" t="s">
        <v>21</v>
      </c>
      <c r="H28" s="449" t="s">
        <v>21</v>
      </c>
      <c r="I28" s="449"/>
      <c r="J28" s="449" t="s">
        <v>21</v>
      </c>
      <c r="K28" s="450" t="s">
        <v>734</v>
      </c>
    </row>
    <row r="29" spans="1:11">
      <c r="A29" s="446"/>
      <c r="B29" s="490"/>
      <c r="C29" s="446"/>
      <c r="D29" s="448"/>
      <c r="E29" s="488"/>
      <c r="F29" s="249">
        <v>43380000</v>
      </c>
      <c r="G29" s="449"/>
      <c r="H29" s="449"/>
      <c r="I29" s="449"/>
      <c r="J29" s="449"/>
      <c r="K29" s="450"/>
    </row>
    <row r="30" spans="1:11">
      <c r="A30" s="446"/>
      <c r="B30" s="490"/>
      <c r="C30" s="446"/>
      <c r="D30" s="448"/>
      <c r="E30" s="488"/>
      <c r="F30" s="249" t="s">
        <v>23</v>
      </c>
      <c r="G30" s="449"/>
      <c r="H30" s="449"/>
      <c r="I30" s="449"/>
      <c r="J30" s="449"/>
      <c r="K30" s="450"/>
    </row>
    <row r="31" spans="1:11" ht="13.5" customHeight="1">
      <c r="A31" s="446"/>
      <c r="B31" s="490"/>
      <c r="C31" s="446"/>
      <c r="D31" s="448"/>
      <c r="E31" s="488"/>
      <c r="F31" s="249">
        <v>36873000</v>
      </c>
      <c r="G31" s="449"/>
      <c r="H31" s="449"/>
      <c r="I31" s="449"/>
      <c r="J31" s="449"/>
      <c r="K31" s="450"/>
    </row>
    <row r="32" spans="1:11" ht="20.25" customHeight="1">
      <c r="A32" s="543" t="s">
        <v>18</v>
      </c>
      <c r="B32" s="544" t="s">
        <v>255</v>
      </c>
      <c r="C32" s="543" t="s">
        <v>20</v>
      </c>
      <c r="D32" s="545"/>
      <c r="E32" s="252" t="s">
        <v>22</v>
      </c>
      <c r="F32" s="252" t="s">
        <v>22</v>
      </c>
      <c r="G32" s="541" t="s">
        <v>21</v>
      </c>
      <c r="H32" s="541" t="s">
        <v>21</v>
      </c>
      <c r="I32" s="541"/>
      <c r="J32" s="541" t="s">
        <v>21</v>
      </c>
      <c r="K32" s="539"/>
    </row>
    <row r="33" spans="1:11">
      <c r="A33" s="543"/>
      <c r="B33" s="544"/>
      <c r="C33" s="543"/>
      <c r="D33" s="545"/>
      <c r="E33" s="253">
        <v>4500000</v>
      </c>
      <c r="F33" s="252">
        <v>0</v>
      </c>
      <c r="G33" s="541"/>
      <c r="H33" s="541"/>
      <c r="I33" s="541"/>
      <c r="J33" s="541"/>
      <c r="K33" s="539"/>
    </row>
    <row r="34" spans="1:11">
      <c r="A34" s="543"/>
      <c r="B34" s="544"/>
      <c r="C34" s="543"/>
      <c r="D34" s="545"/>
      <c r="E34" s="553"/>
      <c r="F34" s="252" t="s">
        <v>23</v>
      </c>
      <c r="G34" s="541"/>
      <c r="H34" s="541"/>
      <c r="I34" s="541"/>
      <c r="J34" s="541"/>
      <c r="K34" s="539"/>
    </row>
    <row r="35" spans="1:11" ht="13.5" customHeight="1">
      <c r="A35" s="543"/>
      <c r="B35" s="544"/>
      <c r="C35" s="543"/>
      <c r="D35" s="545"/>
      <c r="E35" s="554"/>
      <c r="F35" s="239">
        <v>0</v>
      </c>
      <c r="G35" s="541"/>
      <c r="H35" s="541"/>
      <c r="I35" s="541"/>
      <c r="J35" s="541"/>
      <c r="K35" s="539"/>
    </row>
    <row r="36" spans="1:11" ht="15" hidden="1" customHeight="1">
      <c r="A36" s="543"/>
      <c r="B36" s="544"/>
      <c r="C36" s="543"/>
      <c r="D36" s="545"/>
      <c r="E36" s="554"/>
      <c r="F36" s="252"/>
      <c r="G36" s="541"/>
      <c r="H36" s="541"/>
      <c r="I36" s="541"/>
      <c r="J36" s="541"/>
      <c r="K36" s="539"/>
    </row>
    <row r="37" spans="1:11" ht="20.25" customHeight="1">
      <c r="A37" s="543" t="s">
        <v>18</v>
      </c>
      <c r="B37" s="544" t="s">
        <v>256</v>
      </c>
      <c r="C37" s="543" t="s">
        <v>20</v>
      </c>
      <c r="D37" s="545"/>
      <c r="E37" s="252" t="s">
        <v>22</v>
      </c>
      <c r="F37" s="252" t="s">
        <v>22</v>
      </c>
      <c r="G37" s="541" t="s">
        <v>21</v>
      </c>
      <c r="H37" s="541" t="s">
        <v>21</v>
      </c>
      <c r="I37" s="541"/>
      <c r="J37" s="541" t="s">
        <v>21</v>
      </c>
      <c r="K37" s="542" t="s">
        <v>1327</v>
      </c>
    </row>
    <row r="38" spans="1:11">
      <c r="A38" s="543"/>
      <c r="B38" s="544"/>
      <c r="C38" s="543"/>
      <c r="D38" s="545"/>
      <c r="E38" s="253">
        <v>10000000</v>
      </c>
      <c r="F38" s="252">
        <f>F42+F46+F50+F54</f>
        <v>2453596.91</v>
      </c>
      <c r="G38" s="541"/>
      <c r="H38" s="541"/>
      <c r="I38" s="541"/>
      <c r="J38" s="541"/>
      <c r="K38" s="542"/>
    </row>
    <row r="39" spans="1:11">
      <c r="A39" s="543"/>
      <c r="B39" s="544"/>
      <c r="C39" s="543"/>
      <c r="D39" s="545"/>
      <c r="E39" s="548"/>
      <c r="F39" s="252" t="s">
        <v>23</v>
      </c>
      <c r="G39" s="541"/>
      <c r="H39" s="541"/>
      <c r="I39" s="541"/>
      <c r="J39" s="541"/>
      <c r="K39" s="542"/>
    </row>
    <row r="40" spans="1:11">
      <c r="A40" s="543"/>
      <c r="B40" s="544"/>
      <c r="C40" s="543"/>
      <c r="D40" s="545"/>
      <c r="E40" s="548"/>
      <c r="F40" s="252">
        <f>F44+F48+F52+F56</f>
        <v>1491584.48</v>
      </c>
      <c r="G40" s="541"/>
      <c r="H40" s="541"/>
      <c r="I40" s="541"/>
      <c r="J40" s="541"/>
      <c r="K40" s="542"/>
    </row>
    <row r="41" spans="1:11" ht="20.25" customHeight="1">
      <c r="A41" s="446"/>
      <c r="B41" s="447" t="s">
        <v>717</v>
      </c>
      <c r="C41" s="446"/>
      <c r="D41" s="448">
        <v>2011</v>
      </c>
      <c r="E41" s="448"/>
      <c r="F41" s="249" t="s">
        <v>22</v>
      </c>
      <c r="G41" s="449" t="s">
        <v>21</v>
      </c>
      <c r="H41" s="449" t="s">
        <v>21</v>
      </c>
      <c r="I41" s="449"/>
      <c r="J41" s="449" t="s">
        <v>21</v>
      </c>
      <c r="K41" s="450" t="s">
        <v>718</v>
      </c>
    </row>
    <row r="42" spans="1:11">
      <c r="A42" s="446"/>
      <c r="B42" s="447"/>
      <c r="C42" s="446"/>
      <c r="D42" s="448"/>
      <c r="E42" s="488"/>
      <c r="F42" s="249">
        <v>464547</v>
      </c>
      <c r="G42" s="449"/>
      <c r="H42" s="449"/>
      <c r="I42" s="449"/>
      <c r="J42" s="449"/>
      <c r="K42" s="450"/>
    </row>
    <row r="43" spans="1:11">
      <c r="A43" s="446"/>
      <c r="B43" s="447"/>
      <c r="C43" s="446"/>
      <c r="D43" s="448"/>
      <c r="E43" s="488"/>
      <c r="F43" s="249" t="s">
        <v>23</v>
      </c>
      <c r="G43" s="449"/>
      <c r="H43" s="449"/>
      <c r="I43" s="449"/>
      <c r="J43" s="449"/>
      <c r="K43" s="450"/>
    </row>
    <row r="44" spans="1:11">
      <c r="A44" s="446"/>
      <c r="B44" s="447"/>
      <c r="C44" s="446"/>
      <c r="D44" s="448"/>
      <c r="E44" s="488"/>
      <c r="F44" s="249">
        <v>394865</v>
      </c>
      <c r="G44" s="449"/>
      <c r="H44" s="449"/>
      <c r="I44" s="449"/>
      <c r="J44" s="449"/>
      <c r="K44" s="450"/>
    </row>
    <row r="45" spans="1:11" ht="20.25" customHeight="1">
      <c r="A45" s="446"/>
      <c r="B45" s="447" t="s">
        <v>719</v>
      </c>
      <c r="C45" s="446"/>
      <c r="D45" s="448"/>
      <c r="E45" s="448"/>
      <c r="F45" s="249" t="s">
        <v>22</v>
      </c>
      <c r="G45" s="449" t="s">
        <v>21</v>
      </c>
      <c r="H45" s="449" t="s">
        <v>21</v>
      </c>
      <c r="I45" s="449"/>
      <c r="J45" s="449" t="s">
        <v>21</v>
      </c>
      <c r="K45" s="450" t="s">
        <v>720</v>
      </c>
    </row>
    <row r="46" spans="1:11">
      <c r="A46" s="446"/>
      <c r="B46" s="447"/>
      <c r="C46" s="446"/>
      <c r="D46" s="448"/>
      <c r="E46" s="488"/>
      <c r="F46" s="249">
        <v>510369.91</v>
      </c>
      <c r="G46" s="449"/>
      <c r="H46" s="449"/>
      <c r="I46" s="449"/>
      <c r="J46" s="449"/>
      <c r="K46" s="450"/>
    </row>
    <row r="47" spans="1:11">
      <c r="A47" s="446"/>
      <c r="B47" s="447"/>
      <c r="C47" s="446"/>
      <c r="D47" s="448"/>
      <c r="E47" s="488"/>
      <c r="F47" s="249" t="s">
        <v>23</v>
      </c>
      <c r="G47" s="449"/>
      <c r="H47" s="449"/>
      <c r="I47" s="449"/>
      <c r="J47" s="449"/>
      <c r="K47" s="450"/>
    </row>
    <row r="48" spans="1:11">
      <c r="A48" s="446"/>
      <c r="B48" s="447"/>
      <c r="C48" s="446"/>
      <c r="D48" s="448"/>
      <c r="E48" s="488"/>
      <c r="F48" s="249">
        <v>433813.48</v>
      </c>
      <c r="G48" s="449"/>
      <c r="H48" s="449"/>
      <c r="I48" s="449"/>
      <c r="J48" s="449"/>
      <c r="K48" s="450"/>
    </row>
    <row r="49" spans="1:11" ht="20.25" customHeight="1">
      <c r="A49" s="446"/>
      <c r="B49" s="447" t="s">
        <v>722</v>
      </c>
      <c r="C49" s="446"/>
      <c r="D49" s="448">
        <v>2012</v>
      </c>
      <c r="E49" s="448"/>
      <c r="F49" s="249" t="s">
        <v>22</v>
      </c>
      <c r="G49" s="449" t="s">
        <v>21</v>
      </c>
      <c r="H49" s="449" t="s">
        <v>21</v>
      </c>
      <c r="I49" s="449"/>
      <c r="J49" s="449" t="s">
        <v>21</v>
      </c>
      <c r="K49" s="450" t="s">
        <v>723</v>
      </c>
    </row>
    <row r="50" spans="1:11">
      <c r="A50" s="446"/>
      <c r="B50" s="447"/>
      <c r="C50" s="446"/>
      <c r="D50" s="448"/>
      <c r="E50" s="488"/>
      <c r="F50" s="249">
        <v>779890</v>
      </c>
      <c r="G50" s="449"/>
      <c r="H50" s="449"/>
      <c r="I50" s="449"/>
      <c r="J50" s="449"/>
      <c r="K50" s="450"/>
    </row>
    <row r="51" spans="1:11">
      <c r="A51" s="446"/>
      <c r="B51" s="447"/>
      <c r="C51" s="446"/>
      <c r="D51" s="448"/>
      <c r="E51" s="488"/>
      <c r="F51" s="249" t="s">
        <v>23</v>
      </c>
      <c r="G51" s="449"/>
      <c r="H51" s="449"/>
      <c r="I51" s="449"/>
      <c r="J51" s="449"/>
      <c r="K51" s="450"/>
    </row>
    <row r="52" spans="1:11" ht="33" customHeight="1">
      <c r="A52" s="446"/>
      <c r="B52" s="447"/>
      <c r="C52" s="446"/>
      <c r="D52" s="448"/>
      <c r="E52" s="488"/>
      <c r="F52" s="249">
        <v>662906</v>
      </c>
      <c r="G52" s="449"/>
      <c r="H52" s="449"/>
      <c r="I52" s="449"/>
      <c r="J52" s="449"/>
      <c r="K52" s="450"/>
    </row>
    <row r="53" spans="1:11" s="23" customFormat="1" ht="20.25" customHeight="1">
      <c r="A53" s="446"/>
      <c r="B53" s="447" t="s">
        <v>1215</v>
      </c>
      <c r="C53" s="446"/>
      <c r="D53" s="448"/>
      <c r="E53" s="448"/>
      <c r="F53" s="249" t="s">
        <v>22</v>
      </c>
      <c r="G53" s="449" t="s">
        <v>21</v>
      </c>
      <c r="H53" s="449" t="s">
        <v>21</v>
      </c>
      <c r="I53" s="449"/>
      <c r="J53" s="449" t="s">
        <v>21</v>
      </c>
      <c r="K53" s="450" t="s">
        <v>1216</v>
      </c>
    </row>
    <row r="54" spans="1:11" s="23" customFormat="1">
      <c r="A54" s="446"/>
      <c r="B54" s="447"/>
      <c r="C54" s="446"/>
      <c r="D54" s="448"/>
      <c r="E54" s="488"/>
      <c r="F54" s="249">
        <v>698790</v>
      </c>
      <c r="G54" s="449"/>
      <c r="H54" s="449"/>
      <c r="I54" s="449"/>
      <c r="J54" s="449"/>
      <c r="K54" s="450"/>
    </row>
    <row r="55" spans="1:11" s="23" customFormat="1">
      <c r="A55" s="446"/>
      <c r="B55" s="447"/>
      <c r="C55" s="446"/>
      <c r="D55" s="448"/>
      <c r="E55" s="488"/>
      <c r="F55" s="249" t="s">
        <v>23</v>
      </c>
      <c r="G55" s="449"/>
      <c r="H55" s="449"/>
      <c r="I55" s="449"/>
      <c r="J55" s="449"/>
      <c r="K55" s="450"/>
    </row>
    <row r="56" spans="1:11" s="23" customFormat="1" ht="12" customHeight="1">
      <c r="A56" s="446"/>
      <c r="B56" s="447"/>
      <c r="C56" s="446"/>
      <c r="D56" s="448"/>
      <c r="E56" s="488"/>
      <c r="F56" s="249">
        <v>0</v>
      </c>
      <c r="G56" s="449"/>
      <c r="H56" s="449"/>
      <c r="I56" s="449"/>
      <c r="J56" s="449"/>
      <c r="K56" s="450"/>
    </row>
    <row r="57" spans="1:11" ht="20.25" customHeight="1">
      <c r="A57" s="543" t="s">
        <v>18</v>
      </c>
      <c r="B57" s="544" t="s">
        <v>257</v>
      </c>
      <c r="C57" s="543" t="s">
        <v>20</v>
      </c>
      <c r="D57" s="545"/>
      <c r="E57" s="250" t="s">
        <v>22</v>
      </c>
      <c r="F57" s="250" t="s">
        <v>22</v>
      </c>
      <c r="G57" s="541" t="s">
        <v>21</v>
      </c>
      <c r="H57" s="541" t="s">
        <v>21</v>
      </c>
      <c r="I57" s="541"/>
      <c r="J57" s="541" t="s">
        <v>21</v>
      </c>
      <c r="K57" s="539"/>
    </row>
    <row r="58" spans="1:11">
      <c r="A58" s="543"/>
      <c r="B58" s="544"/>
      <c r="C58" s="543"/>
      <c r="D58" s="545"/>
      <c r="E58" s="240">
        <v>19189000</v>
      </c>
      <c r="F58" s="250">
        <v>0</v>
      </c>
      <c r="G58" s="541"/>
      <c r="H58" s="541"/>
      <c r="I58" s="541"/>
      <c r="J58" s="541"/>
      <c r="K58" s="539"/>
    </row>
    <row r="59" spans="1:11">
      <c r="A59" s="543"/>
      <c r="B59" s="544"/>
      <c r="C59" s="543"/>
      <c r="D59" s="545"/>
      <c r="E59" s="540"/>
      <c r="F59" s="250" t="s">
        <v>23</v>
      </c>
      <c r="G59" s="541"/>
      <c r="H59" s="541"/>
      <c r="I59" s="541"/>
      <c r="J59" s="541"/>
      <c r="K59" s="539"/>
    </row>
    <row r="60" spans="1:11" ht="24.75" customHeight="1">
      <c r="A60" s="543"/>
      <c r="B60" s="544"/>
      <c r="C60" s="543"/>
      <c r="D60" s="545"/>
      <c r="E60" s="540"/>
      <c r="F60" s="250">
        <v>0</v>
      </c>
      <c r="G60" s="541"/>
      <c r="H60" s="541"/>
      <c r="I60" s="541"/>
      <c r="J60" s="541"/>
      <c r="K60" s="539"/>
    </row>
    <row r="61" spans="1:11" ht="20.25" customHeight="1">
      <c r="A61" s="543" t="s">
        <v>18</v>
      </c>
      <c r="B61" s="544" t="s">
        <v>258</v>
      </c>
      <c r="C61" s="543" t="s">
        <v>20</v>
      </c>
      <c r="D61" s="545"/>
      <c r="E61" s="250" t="s">
        <v>22</v>
      </c>
      <c r="F61" s="250" t="s">
        <v>22</v>
      </c>
      <c r="G61" s="541" t="s">
        <v>21</v>
      </c>
      <c r="H61" s="541" t="s">
        <v>21</v>
      </c>
      <c r="I61" s="541"/>
      <c r="J61" s="541" t="s">
        <v>21</v>
      </c>
      <c r="K61" s="539"/>
    </row>
    <row r="62" spans="1:11">
      <c r="A62" s="543"/>
      <c r="B62" s="544"/>
      <c r="C62" s="543"/>
      <c r="D62" s="545"/>
      <c r="E62" s="240">
        <v>2000000</v>
      </c>
      <c r="F62" s="250">
        <v>0</v>
      </c>
      <c r="G62" s="541"/>
      <c r="H62" s="541"/>
      <c r="I62" s="541"/>
      <c r="J62" s="541"/>
      <c r="K62" s="539"/>
    </row>
    <row r="63" spans="1:11">
      <c r="A63" s="543"/>
      <c r="B63" s="544"/>
      <c r="C63" s="543"/>
      <c r="D63" s="545"/>
      <c r="E63" s="540"/>
      <c r="F63" s="250" t="s">
        <v>23</v>
      </c>
      <c r="G63" s="541"/>
      <c r="H63" s="541"/>
      <c r="I63" s="541"/>
      <c r="J63" s="541"/>
      <c r="K63" s="539"/>
    </row>
    <row r="64" spans="1:11">
      <c r="A64" s="543"/>
      <c r="B64" s="544"/>
      <c r="C64" s="543"/>
      <c r="D64" s="545"/>
      <c r="E64" s="540"/>
      <c r="F64" s="250">
        <v>0</v>
      </c>
      <c r="G64" s="541"/>
      <c r="H64" s="541"/>
      <c r="I64" s="541"/>
      <c r="J64" s="541"/>
      <c r="K64" s="539"/>
    </row>
    <row r="65" spans="1:11" ht="20.25" customHeight="1">
      <c r="A65" s="543" t="s">
        <v>18</v>
      </c>
      <c r="B65" s="544" t="s">
        <v>259</v>
      </c>
      <c r="C65" s="543" t="s">
        <v>20</v>
      </c>
      <c r="D65" s="545"/>
      <c r="E65" s="250" t="s">
        <v>22</v>
      </c>
      <c r="F65" s="250" t="s">
        <v>22</v>
      </c>
      <c r="G65" s="541" t="s">
        <v>21</v>
      </c>
      <c r="H65" s="541" t="s">
        <v>21</v>
      </c>
      <c r="I65" s="541"/>
      <c r="J65" s="541" t="s">
        <v>21</v>
      </c>
      <c r="K65" s="539"/>
    </row>
    <row r="66" spans="1:11">
      <c r="A66" s="543"/>
      <c r="B66" s="544"/>
      <c r="C66" s="543"/>
      <c r="D66" s="545"/>
      <c r="E66" s="240">
        <v>2000000</v>
      </c>
      <c r="F66" s="250">
        <v>0</v>
      </c>
      <c r="G66" s="541"/>
      <c r="H66" s="541"/>
      <c r="I66" s="541"/>
      <c r="J66" s="541"/>
      <c r="K66" s="539"/>
    </row>
    <row r="67" spans="1:11">
      <c r="A67" s="543"/>
      <c r="B67" s="544"/>
      <c r="C67" s="543"/>
      <c r="D67" s="545"/>
      <c r="E67" s="540"/>
      <c r="F67" s="250" t="s">
        <v>23</v>
      </c>
      <c r="G67" s="541"/>
      <c r="H67" s="541"/>
      <c r="I67" s="541"/>
      <c r="J67" s="541"/>
      <c r="K67" s="539"/>
    </row>
    <row r="68" spans="1:11">
      <c r="A68" s="543"/>
      <c r="B68" s="544"/>
      <c r="C68" s="543"/>
      <c r="D68" s="545"/>
      <c r="E68" s="540"/>
      <c r="F68" s="250">
        <v>0</v>
      </c>
      <c r="G68" s="541"/>
      <c r="H68" s="541"/>
      <c r="I68" s="541"/>
      <c r="J68" s="541"/>
      <c r="K68" s="539"/>
    </row>
    <row r="69" spans="1:11" ht="20.25" customHeight="1">
      <c r="A69" s="543" t="s">
        <v>18</v>
      </c>
      <c r="B69" s="544" t="s">
        <v>260</v>
      </c>
      <c r="C69" s="543" t="s">
        <v>20</v>
      </c>
      <c r="D69" s="545"/>
      <c r="E69" s="250" t="s">
        <v>22</v>
      </c>
      <c r="F69" s="250" t="s">
        <v>22</v>
      </c>
      <c r="G69" s="541" t="s">
        <v>21</v>
      </c>
      <c r="H69" s="541" t="s">
        <v>21</v>
      </c>
      <c r="I69" s="541"/>
      <c r="J69" s="541" t="s">
        <v>21</v>
      </c>
      <c r="K69" s="539"/>
    </row>
    <row r="70" spans="1:11">
      <c r="A70" s="543"/>
      <c r="B70" s="544"/>
      <c r="C70" s="543"/>
      <c r="D70" s="545"/>
      <c r="E70" s="240">
        <v>2000000</v>
      </c>
      <c r="F70" s="250">
        <v>0</v>
      </c>
      <c r="G70" s="541"/>
      <c r="H70" s="541"/>
      <c r="I70" s="541"/>
      <c r="J70" s="541"/>
      <c r="K70" s="539"/>
    </row>
    <row r="71" spans="1:11">
      <c r="A71" s="543"/>
      <c r="B71" s="544"/>
      <c r="C71" s="543"/>
      <c r="D71" s="545"/>
      <c r="E71" s="540"/>
      <c r="F71" s="250" t="s">
        <v>23</v>
      </c>
      <c r="G71" s="541"/>
      <c r="H71" s="541"/>
      <c r="I71" s="541"/>
      <c r="J71" s="541"/>
      <c r="K71" s="539"/>
    </row>
    <row r="72" spans="1:11">
      <c r="A72" s="543"/>
      <c r="B72" s="544"/>
      <c r="C72" s="543"/>
      <c r="D72" s="545"/>
      <c r="E72" s="540"/>
      <c r="F72" s="250">
        <v>0</v>
      </c>
      <c r="G72" s="541"/>
      <c r="H72" s="541"/>
      <c r="I72" s="541"/>
      <c r="J72" s="541"/>
      <c r="K72" s="539"/>
    </row>
    <row r="73" spans="1:11" ht="20.25" customHeight="1">
      <c r="A73" s="543" t="s">
        <v>18</v>
      </c>
      <c r="B73" s="544" t="s">
        <v>261</v>
      </c>
      <c r="C73" s="543" t="s">
        <v>20</v>
      </c>
      <c r="D73" s="545"/>
      <c r="E73" s="250" t="s">
        <v>22</v>
      </c>
      <c r="F73" s="250" t="s">
        <v>22</v>
      </c>
      <c r="G73" s="541" t="s">
        <v>21</v>
      </c>
      <c r="H73" s="541" t="s">
        <v>21</v>
      </c>
      <c r="I73" s="541"/>
      <c r="J73" s="541" t="s">
        <v>21</v>
      </c>
      <c r="K73" s="608" t="s">
        <v>875</v>
      </c>
    </row>
    <row r="74" spans="1:11">
      <c r="A74" s="543"/>
      <c r="B74" s="544"/>
      <c r="C74" s="543"/>
      <c r="D74" s="545"/>
      <c r="E74" s="240">
        <v>32000000</v>
      </c>
      <c r="F74" s="250">
        <f>F78+F82</f>
        <v>8324576.3599999994</v>
      </c>
      <c r="G74" s="541"/>
      <c r="H74" s="541"/>
      <c r="I74" s="541"/>
      <c r="J74" s="541"/>
      <c r="K74" s="608"/>
    </row>
    <row r="75" spans="1:11">
      <c r="A75" s="543"/>
      <c r="B75" s="544"/>
      <c r="C75" s="543"/>
      <c r="D75" s="545"/>
      <c r="E75" s="540"/>
      <c r="F75" s="250" t="s">
        <v>23</v>
      </c>
      <c r="G75" s="541"/>
      <c r="H75" s="541"/>
      <c r="I75" s="541"/>
      <c r="J75" s="541"/>
      <c r="K75" s="608"/>
    </row>
    <row r="76" spans="1:11">
      <c r="A76" s="543"/>
      <c r="B76" s="544"/>
      <c r="C76" s="543"/>
      <c r="D76" s="545"/>
      <c r="E76" s="540"/>
      <c r="F76" s="250">
        <f>F80+F84</f>
        <v>8096749.3599999994</v>
      </c>
      <c r="G76" s="541"/>
      <c r="H76" s="541"/>
      <c r="I76" s="541"/>
      <c r="J76" s="541"/>
      <c r="K76" s="608"/>
    </row>
    <row r="77" spans="1:11" ht="20.25" customHeight="1">
      <c r="A77" s="446"/>
      <c r="B77" s="447" t="s">
        <v>874</v>
      </c>
      <c r="C77" s="446"/>
      <c r="D77" s="448"/>
      <c r="E77" s="448"/>
      <c r="F77" s="249" t="s">
        <v>22</v>
      </c>
      <c r="G77" s="449" t="s">
        <v>21</v>
      </c>
      <c r="H77" s="449" t="s">
        <v>21</v>
      </c>
      <c r="I77" s="449"/>
      <c r="J77" s="449" t="s">
        <v>21</v>
      </c>
      <c r="K77" s="450" t="s">
        <v>875</v>
      </c>
    </row>
    <row r="78" spans="1:11">
      <c r="A78" s="446"/>
      <c r="B78" s="447"/>
      <c r="C78" s="446"/>
      <c r="D78" s="448"/>
      <c r="E78" s="488"/>
      <c r="F78" s="249">
        <v>4556531</v>
      </c>
      <c r="G78" s="449"/>
      <c r="H78" s="449"/>
      <c r="I78" s="449"/>
      <c r="J78" s="449"/>
      <c r="K78" s="450"/>
    </row>
    <row r="79" spans="1:11">
      <c r="A79" s="446"/>
      <c r="B79" s="447"/>
      <c r="C79" s="446"/>
      <c r="D79" s="448"/>
      <c r="E79" s="488"/>
      <c r="F79" s="249" t="s">
        <v>23</v>
      </c>
      <c r="G79" s="449"/>
      <c r="H79" s="449"/>
      <c r="I79" s="449"/>
      <c r="J79" s="449"/>
      <c r="K79" s="450"/>
    </row>
    <row r="80" spans="1:11">
      <c r="A80" s="446"/>
      <c r="B80" s="447"/>
      <c r="C80" s="446"/>
      <c r="D80" s="448"/>
      <c r="E80" s="488"/>
      <c r="F80" s="249">
        <v>4328704</v>
      </c>
      <c r="G80" s="449"/>
      <c r="H80" s="449"/>
      <c r="I80" s="449"/>
      <c r="J80" s="449"/>
      <c r="K80" s="450"/>
    </row>
    <row r="81" spans="1:11" s="23" customFormat="1" ht="20.25" customHeight="1">
      <c r="A81" s="446"/>
      <c r="B81" s="447" t="s">
        <v>1082</v>
      </c>
      <c r="C81" s="446"/>
      <c r="D81" s="448">
        <v>2013</v>
      </c>
      <c r="E81" s="448"/>
      <c r="F81" s="249" t="s">
        <v>22</v>
      </c>
      <c r="G81" s="449" t="s">
        <v>21</v>
      </c>
      <c r="H81" s="449" t="s">
        <v>21</v>
      </c>
      <c r="I81" s="449"/>
      <c r="J81" s="449" t="s">
        <v>21</v>
      </c>
      <c r="K81" s="450" t="s">
        <v>1083</v>
      </c>
    </row>
    <row r="82" spans="1:11" s="23" customFormat="1">
      <c r="A82" s="446"/>
      <c r="B82" s="447"/>
      <c r="C82" s="446"/>
      <c r="D82" s="448"/>
      <c r="E82" s="488"/>
      <c r="F82" s="249">
        <v>3768045.36</v>
      </c>
      <c r="G82" s="449"/>
      <c r="H82" s="449"/>
      <c r="I82" s="449"/>
      <c r="J82" s="449"/>
      <c r="K82" s="450"/>
    </row>
    <row r="83" spans="1:11" s="23" customFormat="1">
      <c r="A83" s="446"/>
      <c r="B83" s="447"/>
      <c r="C83" s="446"/>
      <c r="D83" s="448"/>
      <c r="E83" s="488"/>
      <c r="F83" s="249" t="s">
        <v>23</v>
      </c>
      <c r="G83" s="449"/>
      <c r="H83" s="449"/>
      <c r="I83" s="449"/>
      <c r="J83" s="449"/>
      <c r="K83" s="450"/>
    </row>
    <row r="84" spans="1:11" s="23" customFormat="1" ht="66.75" customHeight="1">
      <c r="A84" s="446"/>
      <c r="B84" s="447"/>
      <c r="C84" s="446"/>
      <c r="D84" s="448"/>
      <c r="E84" s="488"/>
      <c r="F84" s="249">
        <v>3768045.36</v>
      </c>
      <c r="G84" s="449"/>
      <c r="H84" s="449"/>
      <c r="I84" s="449"/>
      <c r="J84" s="449"/>
      <c r="K84" s="450"/>
    </row>
  </sheetData>
  <mergeCells count="171">
    <mergeCell ref="E77:E80"/>
    <mergeCell ref="E41:E44"/>
    <mergeCell ref="E45:E48"/>
    <mergeCell ref="E49:E52"/>
    <mergeCell ref="E28:E31"/>
    <mergeCell ref="A81:A84"/>
    <mergeCell ref="B81:B84"/>
    <mergeCell ref="C81:C84"/>
    <mergeCell ref="D81:D84"/>
    <mergeCell ref="A65:A68"/>
    <mergeCell ref="B65:B68"/>
    <mergeCell ref="C65:C68"/>
    <mergeCell ref="D65:D68"/>
    <mergeCell ref="B53:B56"/>
    <mergeCell ref="C53:C56"/>
    <mergeCell ref="D53:D56"/>
    <mergeCell ref="E53:E56"/>
    <mergeCell ref="G81:G84"/>
    <mergeCell ref="H81:I84"/>
    <mergeCell ref="J81:J84"/>
    <mergeCell ref="K81:K84"/>
    <mergeCell ref="E81:E84"/>
    <mergeCell ref="K1:K4"/>
    <mergeCell ref="A77:A80"/>
    <mergeCell ref="B77:B80"/>
    <mergeCell ref="C77:C80"/>
    <mergeCell ref="D77:D80"/>
    <mergeCell ref="G77:G80"/>
    <mergeCell ref="H77:I80"/>
    <mergeCell ref="J77:J80"/>
    <mergeCell ref="K77:K80"/>
    <mergeCell ref="A1:A4"/>
    <mergeCell ref="B1:B4"/>
    <mergeCell ref="C1:C4"/>
    <mergeCell ref="D1:D4"/>
    <mergeCell ref="G1:G4"/>
    <mergeCell ref="H1:H4"/>
    <mergeCell ref="I1:I4"/>
    <mergeCell ref="J1:J4"/>
    <mergeCell ref="H5:H8"/>
    <mergeCell ref="G13:G16"/>
    <mergeCell ref="H13:I16"/>
    <mergeCell ref="G21:K23"/>
    <mergeCell ref="E22:E23"/>
    <mergeCell ref="J13:J16"/>
    <mergeCell ref="K13:K16"/>
    <mergeCell ref="E15:E16"/>
    <mergeCell ref="G17:G20"/>
    <mergeCell ref="H17:I20"/>
    <mergeCell ref="J17:J20"/>
    <mergeCell ref="K17:K20"/>
    <mergeCell ref="E19:E20"/>
    <mergeCell ref="I5:I8"/>
    <mergeCell ref="J5:J8"/>
    <mergeCell ref="K5:K8"/>
    <mergeCell ref="E7:E8"/>
    <mergeCell ref="G9:G12"/>
    <mergeCell ref="H9:I12"/>
    <mergeCell ref="J9:J12"/>
    <mergeCell ref="K9:K12"/>
    <mergeCell ref="E11:E12"/>
    <mergeCell ref="J24:J27"/>
    <mergeCell ref="K24:K27"/>
    <mergeCell ref="E26:E27"/>
    <mergeCell ref="A32:A36"/>
    <mergeCell ref="B32:B36"/>
    <mergeCell ref="C32:C36"/>
    <mergeCell ref="D32:D36"/>
    <mergeCell ref="G32:G36"/>
    <mergeCell ref="H32:I36"/>
    <mergeCell ref="J32:J36"/>
    <mergeCell ref="A24:A27"/>
    <mergeCell ref="B24:B27"/>
    <mergeCell ref="C24:C27"/>
    <mergeCell ref="D24:D27"/>
    <mergeCell ref="G24:G27"/>
    <mergeCell ref="H24:I27"/>
    <mergeCell ref="K32:K36"/>
    <mergeCell ref="B28:B31"/>
    <mergeCell ref="C28:C31"/>
    <mergeCell ref="D28:D31"/>
    <mergeCell ref="G28:G31"/>
    <mergeCell ref="H28:I31"/>
    <mergeCell ref="J28:J31"/>
    <mergeCell ref="K28:K31"/>
    <mergeCell ref="A5:A23"/>
    <mergeCell ref="B5:B23"/>
    <mergeCell ref="C5:C23"/>
    <mergeCell ref="D5:D23"/>
    <mergeCell ref="G5:G8"/>
    <mergeCell ref="E39:E40"/>
    <mergeCell ref="A57:A60"/>
    <mergeCell ref="B57:B60"/>
    <mergeCell ref="C57:C60"/>
    <mergeCell ref="D57:D60"/>
    <mergeCell ref="G57:G60"/>
    <mergeCell ref="E34:E36"/>
    <mergeCell ref="A37:A40"/>
    <mergeCell ref="B37:B40"/>
    <mergeCell ref="C37:C40"/>
    <mergeCell ref="D37:D40"/>
    <mergeCell ref="G37:G40"/>
    <mergeCell ref="A45:A48"/>
    <mergeCell ref="B45:B48"/>
    <mergeCell ref="C45:C48"/>
    <mergeCell ref="D45:D48"/>
    <mergeCell ref="G45:G48"/>
    <mergeCell ref="A28:A31"/>
    <mergeCell ref="A53:A56"/>
    <mergeCell ref="K69:K72"/>
    <mergeCell ref="H57:I60"/>
    <mergeCell ref="J57:J60"/>
    <mergeCell ref="K57:K60"/>
    <mergeCell ref="E59:E60"/>
    <mergeCell ref="A61:A64"/>
    <mergeCell ref="B61:B64"/>
    <mergeCell ref="C61:C64"/>
    <mergeCell ref="D61:D64"/>
    <mergeCell ref="G61:G64"/>
    <mergeCell ref="H61:I64"/>
    <mergeCell ref="J61:J64"/>
    <mergeCell ref="K61:K64"/>
    <mergeCell ref="E63:E64"/>
    <mergeCell ref="J49:J52"/>
    <mergeCell ref="K49:K52"/>
    <mergeCell ref="H73:I76"/>
    <mergeCell ref="J73:J76"/>
    <mergeCell ref="K73:K76"/>
    <mergeCell ref="E75:E76"/>
    <mergeCell ref="E71:E72"/>
    <mergeCell ref="A73:A76"/>
    <mergeCell ref="B73:B76"/>
    <mergeCell ref="C73:C76"/>
    <mergeCell ref="D73:D76"/>
    <mergeCell ref="G73:G76"/>
    <mergeCell ref="G65:G68"/>
    <mergeCell ref="H65:I68"/>
    <mergeCell ref="J65:J68"/>
    <mergeCell ref="K65:K68"/>
    <mergeCell ref="E67:E68"/>
    <mergeCell ref="A69:A72"/>
    <mergeCell ref="B69:B72"/>
    <mergeCell ref="C69:C72"/>
    <mergeCell ref="D69:D72"/>
    <mergeCell ref="G69:G72"/>
    <mergeCell ref="H69:I72"/>
    <mergeCell ref="J69:J72"/>
    <mergeCell ref="G53:G56"/>
    <mergeCell ref="H53:I56"/>
    <mergeCell ref="J53:J56"/>
    <mergeCell ref="K53:K56"/>
    <mergeCell ref="H37:I40"/>
    <mergeCell ref="J37:J40"/>
    <mergeCell ref="K37:K40"/>
    <mergeCell ref="A41:A44"/>
    <mergeCell ref="B41:B44"/>
    <mergeCell ref="C41:C44"/>
    <mergeCell ref="D41:D44"/>
    <mergeCell ref="G41:G44"/>
    <mergeCell ref="H41:I44"/>
    <mergeCell ref="J41:J44"/>
    <mergeCell ref="K41:K44"/>
    <mergeCell ref="H45:I48"/>
    <mergeCell ref="J45:J48"/>
    <mergeCell ref="K45:K48"/>
    <mergeCell ref="A49:A52"/>
    <mergeCell ref="B49:B52"/>
    <mergeCell ref="C49:C52"/>
    <mergeCell ref="D49:D52"/>
    <mergeCell ref="G49:G52"/>
    <mergeCell ref="H49:I52"/>
  </mergeCells>
  <pageMargins left="1.1811023622047245" right="0.19685039370078741" top="0.74803149606299213" bottom="0.74803149606299213" header="0.31496062992125984" footer="0.31496062992125984"/>
  <pageSetup paperSize="8" firstPageNumber="55" orientation="portrait" useFirstPageNumber="1" r:id="rId1"/>
  <headerFooter>
    <oddFooter>&amp;R&amp;P</oddFooter>
  </headerFooter>
</worksheet>
</file>

<file path=xl/worksheets/sheet28.xml><?xml version="1.0" encoding="utf-8"?>
<worksheet xmlns="http://schemas.openxmlformats.org/spreadsheetml/2006/main" xmlns:r="http://schemas.openxmlformats.org/officeDocument/2006/relationships">
  <dimension ref="A2:K41"/>
  <sheetViews>
    <sheetView topLeftCell="A24" workbookViewId="0">
      <selection activeCell="H44" sqref="H44"/>
    </sheetView>
  </sheetViews>
  <sheetFormatPr defaultRowHeight="15"/>
  <cols>
    <col min="2" max="2" width="20.85546875" customWidth="1"/>
    <col min="4" max="4" width="9.28515625" customWidth="1"/>
    <col min="5" max="5" width="12.28515625" customWidth="1"/>
    <col min="6" max="6" width="10.5703125" customWidth="1"/>
    <col min="8" max="8" width="8.140625" customWidth="1"/>
    <col min="9" max="9" width="7.85546875" customWidth="1"/>
    <col min="10" max="10" width="11.7109375" customWidth="1"/>
    <col min="11" max="11" width="20.7109375" customWidth="1"/>
  </cols>
  <sheetData>
    <row r="2" spans="1:11" ht="192" customHeight="1">
      <c r="A2" s="586" t="s">
        <v>15</v>
      </c>
      <c r="B2" s="589" t="s">
        <v>262</v>
      </c>
      <c r="C2" s="592" t="s">
        <v>20</v>
      </c>
      <c r="D2" s="586"/>
      <c r="E2" s="59" t="s">
        <v>22</v>
      </c>
      <c r="F2" s="59" t="s">
        <v>22</v>
      </c>
      <c r="G2" s="595" t="s">
        <v>263</v>
      </c>
      <c r="H2" s="583">
        <v>4</v>
      </c>
      <c r="I2" s="586"/>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67">
        <f>E22+E26+E31+E35+E39</f>
        <v>7680000</v>
      </c>
      <c r="F18" s="68">
        <v>0</v>
      </c>
      <c r="G18" s="578"/>
      <c r="H18" s="598"/>
      <c r="I18" s="598"/>
      <c r="J18" s="598"/>
      <c r="K18" s="579"/>
    </row>
    <row r="19" spans="1:11">
      <c r="A19" s="587"/>
      <c r="B19" s="590"/>
      <c r="C19" s="593"/>
      <c r="D19" s="587"/>
      <c r="E19" s="581"/>
      <c r="F19" s="68" t="s">
        <v>23</v>
      </c>
      <c r="G19" s="564"/>
      <c r="H19" s="599"/>
      <c r="I19" s="599"/>
      <c r="J19" s="599"/>
      <c r="K19" s="565"/>
    </row>
    <row r="20" spans="1:11">
      <c r="A20" s="588"/>
      <c r="B20" s="591"/>
      <c r="C20" s="594"/>
      <c r="D20" s="588"/>
      <c r="E20" s="582"/>
      <c r="F20" s="68">
        <v>0</v>
      </c>
      <c r="G20" s="566"/>
      <c r="H20" s="600"/>
      <c r="I20" s="600"/>
      <c r="J20" s="600"/>
      <c r="K20" s="567"/>
    </row>
    <row r="21" spans="1:11" ht="20.25" customHeight="1">
      <c r="A21" s="568" t="s">
        <v>18</v>
      </c>
      <c r="B21" s="571" t="s">
        <v>264</v>
      </c>
      <c r="C21" s="568" t="s">
        <v>20</v>
      </c>
      <c r="D21" s="574"/>
      <c r="E21" s="59" t="s">
        <v>22</v>
      </c>
      <c r="F21" s="59" t="s">
        <v>22</v>
      </c>
      <c r="G21" s="562" t="s">
        <v>21</v>
      </c>
      <c r="H21" s="564" t="s">
        <v>21</v>
      </c>
      <c r="I21" s="565"/>
      <c r="J21" s="562" t="s">
        <v>21</v>
      </c>
      <c r="K21" s="558"/>
    </row>
    <row r="22" spans="1:11">
      <c r="A22" s="569"/>
      <c r="B22" s="572"/>
      <c r="C22" s="569"/>
      <c r="D22" s="575"/>
      <c r="E22" s="72">
        <v>650000</v>
      </c>
      <c r="F22" s="59">
        <v>0</v>
      </c>
      <c r="G22" s="562"/>
      <c r="H22" s="564"/>
      <c r="I22" s="565"/>
      <c r="J22" s="562"/>
      <c r="K22" s="558"/>
    </row>
    <row r="23" spans="1:11">
      <c r="A23" s="569"/>
      <c r="B23" s="572"/>
      <c r="C23" s="569"/>
      <c r="D23" s="575"/>
      <c r="E23" s="581"/>
      <c r="F23" s="59" t="s">
        <v>23</v>
      </c>
      <c r="G23" s="562"/>
      <c r="H23" s="564"/>
      <c r="I23" s="565"/>
      <c r="J23" s="562"/>
      <c r="K23" s="558"/>
    </row>
    <row r="24" spans="1:11" ht="27.75" customHeight="1">
      <c r="A24" s="570"/>
      <c r="B24" s="573"/>
      <c r="C24" s="570"/>
      <c r="D24" s="576"/>
      <c r="E24" s="582"/>
      <c r="F24" s="59">
        <v>0</v>
      </c>
      <c r="G24" s="563"/>
      <c r="H24" s="566"/>
      <c r="I24" s="567"/>
      <c r="J24" s="563"/>
      <c r="K24" s="559"/>
    </row>
    <row r="25" spans="1:11" ht="20.25" customHeight="1">
      <c r="A25" s="568" t="s">
        <v>18</v>
      </c>
      <c r="B25" s="571" t="s">
        <v>265</v>
      </c>
      <c r="C25" s="568" t="s">
        <v>20</v>
      </c>
      <c r="D25" s="574"/>
      <c r="E25" s="59" t="s">
        <v>22</v>
      </c>
      <c r="F25" s="59" t="s">
        <v>22</v>
      </c>
      <c r="G25" s="577" t="s">
        <v>21</v>
      </c>
      <c r="H25" s="578" t="s">
        <v>21</v>
      </c>
      <c r="I25" s="579"/>
      <c r="J25" s="577" t="s">
        <v>21</v>
      </c>
      <c r="K25" s="580"/>
    </row>
    <row r="26" spans="1:11">
      <c r="A26" s="569"/>
      <c r="B26" s="572"/>
      <c r="C26" s="569"/>
      <c r="D26" s="575"/>
      <c r="E26" s="87">
        <v>630000</v>
      </c>
      <c r="F26" s="59">
        <v>0</v>
      </c>
      <c r="G26" s="562"/>
      <c r="H26" s="564"/>
      <c r="I26" s="565"/>
      <c r="J26" s="562"/>
      <c r="K26" s="558"/>
    </row>
    <row r="27" spans="1:11">
      <c r="A27" s="569"/>
      <c r="B27" s="572"/>
      <c r="C27" s="569"/>
      <c r="D27" s="575"/>
      <c r="E27" s="609"/>
      <c r="F27" s="59" t="s">
        <v>23</v>
      </c>
      <c r="G27" s="562"/>
      <c r="H27" s="564"/>
      <c r="I27" s="565"/>
      <c r="J27" s="562"/>
      <c r="K27" s="558"/>
    </row>
    <row r="28" spans="1:11" ht="14.25" customHeight="1">
      <c r="A28" s="569"/>
      <c r="B28" s="572"/>
      <c r="C28" s="569"/>
      <c r="D28" s="575"/>
      <c r="E28" s="610"/>
      <c r="F28" s="73">
        <v>0</v>
      </c>
      <c r="G28" s="562"/>
      <c r="H28" s="564"/>
      <c r="I28" s="565"/>
      <c r="J28" s="562"/>
      <c r="K28" s="558"/>
    </row>
    <row r="29" spans="1:11" ht="15" hidden="1" customHeight="1">
      <c r="A29" s="570"/>
      <c r="B29" s="573"/>
      <c r="C29" s="570"/>
      <c r="D29" s="576"/>
      <c r="E29" s="611"/>
      <c r="F29" s="59"/>
      <c r="G29" s="563"/>
      <c r="H29" s="566"/>
      <c r="I29" s="567"/>
      <c r="J29" s="563"/>
      <c r="K29" s="559"/>
    </row>
    <row r="30" spans="1:11" ht="20.25" customHeight="1">
      <c r="A30" s="568" t="s">
        <v>18</v>
      </c>
      <c r="B30" s="571" t="s">
        <v>266</v>
      </c>
      <c r="C30" s="568" t="s">
        <v>20</v>
      </c>
      <c r="D30" s="574"/>
      <c r="E30" s="59" t="s">
        <v>22</v>
      </c>
      <c r="F30" s="59" t="s">
        <v>22</v>
      </c>
      <c r="G30" s="577" t="s">
        <v>21</v>
      </c>
      <c r="H30" s="578" t="s">
        <v>21</v>
      </c>
      <c r="I30" s="579"/>
      <c r="J30" s="577" t="s">
        <v>21</v>
      </c>
      <c r="K30" s="580"/>
    </row>
    <row r="31" spans="1:11">
      <c r="A31" s="569"/>
      <c r="B31" s="572"/>
      <c r="C31" s="569"/>
      <c r="D31" s="575"/>
      <c r="E31" s="72">
        <v>3300000</v>
      </c>
      <c r="F31" s="59">
        <v>0</v>
      </c>
      <c r="G31" s="562"/>
      <c r="H31" s="564"/>
      <c r="I31" s="565"/>
      <c r="J31" s="562"/>
      <c r="K31" s="558"/>
    </row>
    <row r="32" spans="1:11">
      <c r="A32" s="569"/>
      <c r="B32" s="572"/>
      <c r="C32" s="569"/>
      <c r="D32" s="575"/>
      <c r="E32" s="581"/>
      <c r="F32" s="59" t="s">
        <v>23</v>
      </c>
      <c r="G32" s="562"/>
      <c r="H32" s="564"/>
      <c r="I32" s="565"/>
      <c r="J32" s="562"/>
      <c r="K32" s="558"/>
    </row>
    <row r="33" spans="1:11" ht="14.25" customHeight="1">
      <c r="A33" s="570"/>
      <c r="B33" s="573"/>
      <c r="C33" s="570"/>
      <c r="D33" s="576"/>
      <c r="E33" s="582"/>
      <c r="F33" s="59">
        <v>0</v>
      </c>
      <c r="G33" s="563"/>
      <c r="H33" s="566"/>
      <c r="I33" s="567"/>
      <c r="J33" s="563"/>
      <c r="K33" s="559"/>
    </row>
    <row r="34" spans="1:11" ht="20.25" customHeight="1">
      <c r="A34" s="568" t="s">
        <v>18</v>
      </c>
      <c r="B34" s="571" t="s">
        <v>267</v>
      </c>
      <c r="C34" s="568" t="s">
        <v>20</v>
      </c>
      <c r="D34" s="574"/>
      <c r="E34" s="59" t="s">
        <v>22</v>
      </c>
      <c r="F34" s="59" t="s">
        <v>22</v>
      </c>
      <c r="G34" s="577" t="s">
        <v>21</v>
      </c>
      <c r="H34" s="578" t="s">
        <v>21</v>
      </c>
      <c r="I34" s="579"/>
      <c r="J34" s="577" t="s">
        <v>21</v>
      </c>
      <c r="K34" s="580"/>
    </row>
    <row r="35" spans="1:11">
      <c r="A35" s="569"/>
      <c r="B35" s="572"/>
      <c r="C35" s="569"/>
      <c r="D35" s="575"/>
      <c r="E35" s="72">
        <v>500000</v>
      </c>
      <c r="F35" s="59">
        <v>0</v>
      </c>
      <c r="G35" s="562"/>
      <c r="H35" s="564"/>
      <c r="I35" s="565"/>
      <c r="J35" s="562"/>
      <c r="K35" s="558"/>
    </row>
    <row r="36" spans="1:11">
      <c r="A36" s="569"/>
      <c r="B36" s="572"/>
      <c r="C36" s="569"/>
      <c r="D36" s="575"/>
      <c r="E36" s="581"/>
      <c r="F36" s="59" t="s">
        <v>23</v>
      </c>
      <c r="G36" s="562"/>
      <c r="H36" s="564"/>
      <c r="I36" s="565"/>
      <c r="J36" s="562"/>
      <c r="K36" s="558"/>
    </row>
    <row r="37" spans="1:11">
      <c r="A37" s="570"/>
      <c r="B37" s="573"/>
      <c r="C37" s="570"/>
      <c r="D37" s="576"/>
      <c r="E37" s="582"/>
      <c r="F37" s="59">
        <v>0</v>
      </c>
      <c r="G37" s="563"/>
      <c r="H37" s="566"/>
      <c r="I37" s="567"/>
      <c r="J37" s="563"/>
      <c r="K37" s="559"/>
    </row>
    <row r="38" spans="1:11" ht="20.25" customHeight="1">
      <c r="A38" s="568" t="s">
        <v>18</v>
      </c>
      <c r="B38" s="571" t="s">
        <v>268</v>
      </c>
      <c r="C38" s="568" t="s">
        <v>20</v>
      </c>
      <c r="D38" s="574"/>
      <c r="E38" s="59" t="s">
        <v>22</v>
      </c>
      <c r="F38" s="59" t="s">
        <v>22</v>
      </c>
      <c r="G38" s="577" t="s">
        <v>21</v>
      </c>
      <c r="H38" s="578" t="s">
        <v>21</v>
      </c>
      <c r="I38" s="579"/>
      <c r="J38" s="577" t="s">
        <v>21</v>
      </c>
      <c r="K38" s="580"/>
    </row>
    <row r="39" spans="1:11">
      <c r="A39" s="569"/>
      <c r="B39" s="572"/>
      <c r="C39" s="569"/>
      <c r="D39" s="575"/>
      <c r="E39" s="72">
        <v>2600000</v>
      </c>
      <c r="F39" s="59">
        <v>0</v>
      </c>
      <c r="G39" s="562"/>
      <c r="H39" s="564"/>
      <c r="I39" s="565"/>
      <c r="J39" s="562"/>
      <c r="K39" s="558"/>
    </row>
    <row r="40" spans="1:11">
      <c r="A40" s="569"/>
      <c r="B40" s="572"/>
      <c r="C40" s="569"/>
      <c r="D40" s="575"/>
      <c r="E40" s="581"/>
      <c r="F40" s="59" t="s">
        <v>23</v>
      </c>
      <c r="G40" s="562"/>
      <c r="H40" s="564"/>
      <c r="I40" s="565"/>
      <c r="J40" s="562"/>
      <c r="K40" s="558"/>
    </row>
    <row r="41" spans="1:11">
      <c r="A41" s="570"/>
      <c r="B41" s="573"/>
      <c r="C41" s="570"/>
      <c r="D41" s="576"/>
      <c r="E41" s="582"/>
      <c r="F41" s="59">
        <v>0</v>
      </c>
      <c r="G41" s="563"/>
      <c r="H41" s="566"/>
      <c r="I41" s="567"/>
      <c r="J41" s="563"/>
      <c r="K41" s="559"/>
    </row>
  </sheetData>
  <mergeCells count="72">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K25:K29"/>
    <mergeCell ref="E27:E29"/>
    <mergeCell ref="A30:A33"/>
    <mergeCell ref="B30:B33"/>
    <mergeCell ref="C30:C33"/>
    <mergeCell ref="D30:D33"/>
    <mergeCell ref="G30:G33"/>
    <mergeCell ref="H30:I33"/>
    <mergeCell ref="J30:J33"/>
    <mergeCell ref="K30:K33"/>
    <mergeCell ref="E32:E33"/>
    <mergeCell ref="A34:A37"/>
    <mergeCell ref="B34:B37"/>
    <mergeCell ref="C34:C37"/>
    <mergeCell ref="D34:D37"/>
    <mergeCell ref="A38:A41"/>
    <mergeCell ref="B38:B41"/>
    <mergeCell ref="C38:C41"/>
    <mergeCell ref="D38:D41"/>
    <mergeCell ref="G38:G41"/>
    <mergeCell ref="J38:J41"/>
    <mergeCell ref="K38:K41"/>
    <mergeCell ref="E40:E41"/>
    <mergeCell ref="H34:I37"/>
    <mergeCell ref="J34:J37"/>
    <mergeCell ref="K34:K37"/>
    <mergeCell ref="E36:E37"/>
    <mergeCell ref="H38:I41"/>
    <mergeCell ref="G34:G37"/>
  </mergeCells>
  <pageMargins left="0.98425196850393704" right="0.19685039370078741" top="0.74803149606299213" bottom="0.74803149606299213" header="0.31496062992125984" footer="0.31496062992125984"/>
  <pageSetup paperSize="8" firstPageNumber="57" orientation="portrait" useFirstPageNumber="1" r:id="rId1"/>
  <headerFooter>
    <oddFooter>&amp;R&amp;P</oddFooter>
  </headerFooter>
</worksheet>
</file>

<file path=xl/worksheets/sheet29.xml><?xml version="1.0" encoding="utf-8"?>
<worksheet xmlns="http://schemas.openxmlformats.org/spreadsheetml/2006/main" xmlns:r="http://schemas.openxmlformats.org/officeDocument/2006/relationships">
  <dimension ref="A2:K189"/>
  <sheetViews>
    <sheetView topLeftCell="A39" workbookViewId="0">
      <selection activeCell="B134" sqref="B134:B137"/>
    </sheetView>
  </sheetViews>
  <sheetFormatPr defaultRowHeight="15"/>
  <cols>
    <col min="2" max="2" width="20.85546875" customWidth="1"/>
    <col min="4" max="4" width="9.140625" customWidth="1"/>
    <col min="5" max="5" width="12.28515625" customWidth="1"/>
    <col min="6" max="6" width="12.42578125" customWidth="1"/>
    <col min="9" max="9" width="8.42578125" customWidth="1"/>
    <col min="10" max="10" width="11.7109375" customWidth="1"/>
    <col min="11" max="11" width="20.42578125" customWidth="1"/>
  </cols>
  <sheetData>
    <row r="2" spans="1:11" ht="165.75" customHeight="1">
      <c r="A2" s="550" t="s">
        <v>15</v>
      </c>
      <c r="B2" s="551" t="s">
        <v>269</v>
      </c>
      <c r="C2" s="552" t="s">
        <v>20</v>
      </c>
      <c r="D2" s="550"/>
      <c r="E2" s="257" t="s">
        <v>22</v>
      </c>
      <c r="F2" s="257" t="s">
        <v>22</v>
      </c>
      <c r="G2" s="556" t="s">
        <v>271</v>
      </c>
      <c r="H2" s="550" t="s">
        <v>270</v>
      </c>
      <c r="I2" s="550" t="s">
        <v>1346</v>
      </c>
      <c r="J2" s="550" t="s">
        <v>1006</v>
      </c>
      <c r="K2" s="556" t="s">
        <v>1345</v>
      </c>
    </row>
    <row r="3" spans="1:11" ht="15" hidden="1" customHeight="1">
      <c r="A3" s="550"/>
      <c r="B3" s="551"/>
      <c r="C3" s="552"/>
      <c r="D3" s="550"/>
      <c r="E3" s="257"/>
      <c r="F3" s="256"/>
      <c r="G3" s="556"/>
      <c r="H3" s="550"/>
      <c r="I3" s="550"/>
      <c r="J3" s="550"/>
      <c r="K3" s="556"/>
    </row>
    <row r="4" spans="1:11" ht="15" hidden="1" customHeight="1">
      <c r="A4" s="550"/>
      <c r="B4" s="551"/>
      <c r="C4" s="552"/>
      <c r="D4" s="550"/>
      <c r="E4" s="548"/>
      <c r="F4" s="256" t="s">
        <v>23</v>
      </c>
      <c r="G4" s="556"/>
      <c r="H4" s="550"/>
      <c r="I4" s="550"/>
      <c r="J4" s="550"/>
      <c r="K4" s="556"/>
    </row>
    <row r="5" spans="1:11" ht="33" hidden="1" customHeight="1">
      <c r="A5" s="550"/>
      <c r="B5" s="551"/>
      <c r="C5" s="552"/>
      <c r="D5" s="550"/>
      <c r="E5" s="548"/>
      <c r="F5" s="256"/>
      <c r="G5" s="556"/>
      <c r="H5" s="550"/>
      <c r="I5" s="550"/>
      <c r="J5" s="550"/>
      <c r="K5" s="556"/>
    </row>
    <row r="6" spans="1:11" ht="20.25" hidden="1" customHeight="1">
      <c r="A6" s="550"/>
      <c r="B6" s="551"/>
      <c r="C6" s="552"/>
      <c r="D6" s="550"/>
      <c r="E6" s="257" t="s">
        <v>22</v>
      </c>
      <c r="F6" s="256" t="s">
        <v>22</v>
      </c>
      <c r="G6" s="541" t="s">
        <v>21</v>
      </c>
      <c r="H6" s="541" t="s">
        <v>21</v>
      </c>
      <c r="I6" s="541"/>
      <c r="J6" s="541" t="s">
        <v>21</v>
      </c>
      <c r="K6" s="549"/>
    </row>
    <row r="7" spans="1:11" ht="15" hidden="1" customHeight="1">
      <c r="A7" s="550"/>
      <c r="B7" s="551"/>
      <c r="C7" s="552"/>
      <c r="D7" s="550"/>
      <c r="E7" s="237">
        <v>59166800</v>
      </c>
      <c r="F7" s="256"/>
      <c r="G7" s="541"/>
      <c r="H7" s="541"/>
      <c r="I7" s="541"/>
      <c r="J7" s="541"/>
      <c r="K7" s="549"/>
    </row>
    <row r="8" spans="1:11" ht="15" hidden="1" customHeight="1">
      <c r="A8" s="550"/>
      <c r="B8" s="551"/>
      <c r="C8" s="552"/>
      <c r="D8" s="550"/>
      <c r="E8" s="548"/>
      <c r="F8" s="256" t="s">
        <v>23</v>
      </c>
      <c r="G8" s="541"/>
      <c r="H8" s="541"/>
      <c r="I8" s="541"/>
      <c r="J8" s="541"/>
      <c r="K8" s="549"/>
    </row>
    <row r="9" spans="1:11" ht="15" hidden="1" customHeight="1">
      <c r="A9" s="550"/>
      <c r="B9" s="551"/>
      <c r="C9" s="552"/>
      <c r="D9" s="550"/>
      <c r="E9" s="548"/>
      <c r="F9" s="256"/>
      <c r="G9" s="541"/>
      <c r="H9" s="541"/>
      <c r="I9" s="541"/>
      <c r="J9" s="541"/>
      <c r="K9" s="549"/>
    </row>
    <row r="10" spans="1:11" ht="20.25" hidden="1" customHeight="1">
      <c r="A10" s="550"/>
      <c r="B10" s="551"/>
      <c r="C10" s="552"/>
      <c r="D10" s="550"/>
      <c r="E10" s="257" t="s">
        <v>22</v>
      </c>
      <c r="F10" s="256" t="s">
        <v>22</v>
      </c>
      <c r="G10" s="541" t="s">
        <v>21</v>
      </c>
      <c r="H10" s="541" t="s">
        <v>21</v>
      </c>
      <c r="I10" s="541"/>
      <c r="J10" s="541" t="s">
        <v>21</v>
      </c>
      <c r="K10" s="549"/>
    </row>
    <row r="11" spans="1:11" ht="15" hidden="1" customHeight="1">
      <c r="A11" s="550"/>
      <c r="B11" s="551"/>
      <c r="C11" s="552"/>
      <c r="D11" s="550"/>
      <c r="E11" s="237">
        <v>35070000</v>
      </c>
      <c r="F11" s="256"/>
      <c r="G11" s="541"/>
      <c r="H11" s="541"/>
      <c r="I11" s="541"/>
      <c r="J11" s="541"/>
      <c r="K11" s="549"/>
    </row>
    <row r="12" spans="1:11" ht="15" hidden="1" customHeight="1">
      <c r="A12" s="550"/>
      <c r="B12" s="551"/>
      <c r="C12" s="552"/>
      <c r="D12" s="550"/>
      <c r="E12" s="548"/>
      <c r="F12" s="256" t="s">
        <v>23</v>
      </c>
      <c r="G12" s="541"/>
      <c r="H12" s="541"/>
      <c r="I12" s="541"/>
      <c r="J12" s="541"/>
      <c r="K12" s="549"/>
    </row>
    <row r="13" spans="1:11" ht="15" hidden="1" customHeight="1">
      <c r="A13" s="550"/>
      <c r="B13" s="551"/>
      <c r="C13" s="552"/>
      <c r="D13" s="550"/>
      <c r="E13" s="548"/>
      <c r="F13" s="256"/>
      <c r="G13" s="541"/>
      <c r="H13" s="541"/>
      <c r="I13" s="541"/>
      <c r="J13" s="541"/>
      <c r="K13" s="549"/>
    </row>
    <row r="14" spans="1:11" ht="20.25" hidden="1" customHeight="1">
      <c r="A14" s="550"/>
      <c r="B14" s="551"/>
      <c r="C14" s="552"/>
      <c r="D14" s="550"/>
      <c r="E14" s="257" t="s">
        <v>22</v>
      </c>
      <c r="F14" s="256" t="s">
        <v>22</v>
      </c>
      <c r="G14" s="541" t="s">
        <v>21</v>
      </c>
      <c r="H14" s="541" t="s">
        <v>21</v>
      </c>
      <c r="I14" s="541"/>
      <c r="J14" s="541" t="s">
        <v>21</v>
      </c>
      <c r="K14" s="549"/>
    </row>
    <row r="15" spans="1:11" ht="15" hidden="1" customHeight="1">
      <c r="A15" s="550"/>
      <c r="B15" s="551"/>
      <c r="C15" s="552"/>
      <c r="D15" s="550"/>
      <c r="E15" s="237">
        <v>1100000</v>
      </c>
      <c r="F15" s="256"/>
      <c r="G15" s="541"/>
      <c r="H15" s="541"/>
      <c r="I15" s="541"/>
      <c r="J15" s="541"/>
      <c r="K15" s="549"/>
    </row>
    <row r="16" spans="1:11" ht="15" hidden="1" customHeight="1">
      <c r="A16" s="550"/>
      <c r="B16" s="551"/>
      <c r="C16" s="552"/>
      <c r="D16" s="550"/>
      <c r="E16" s="548"/>
      <c r="F16" s="256" t="s">
        <v>23</v>
      </c>
      <c r="G16" s="541"/>
      <c r="H16" s="541"/>
      <c r="I16" s="541"/>
      <c r="J16" s="541"/>
      <c r="K16" s="549"/>
    </row>
    <row r="17" spans="1:11" ht="15" hidden="1" customHeight="1">
      <c r="A17" s="550"/>
      <c r="B17" s="551"/>
      <c r="C17" s="552"/>
      <c r="D17" s="550"/>
      <c r="E17" s="548"/>
      <c r="F17" s="256"/>
      <c r="G17" s="541"/>
      <c r="H17" s="541"/>
      <c r="I17" s="541"/>
      <c r="J17" s="541"/>
      <c r="K17" s="549"/>
    </row>
    <row r="18" spans="1:11">
      <c r="A18" s="550"/>
      <c r="B18" s="551"/>
      <c r="C18" s="552"/>
      <c r="D18" s="550"/>
      <c r="E18" s="257">
        <f>E22+E26+E31+E47+E51+E87+E95+E99+E111+E131+E135+E139+E155+E163+E175+E179+E183+E187</f>
        <v>276025045</v>
      </c>
      <c r="F18" s="257">
        <f>F31+F51+F87+F99+F111+F139+F155+F163</f>
        <v>62143877.130000003</v>
      </c>
      <c r="G18" s="541"/>
      <c r="H18" s="541"/>
      <c r="I18" s="541"/>
      <c r="J18" s="541"/>
      <c r="K18" s="541"/>
    </row>
    <row r="19" spans="1:11">
      <c r="A19" s="550"/>
      <c r="B19" s="551"/>
      <c r="C19" s="552"/>
      <c r="D19" s="550"/>
      <c r="E19" s="548"/>
      <c r="F19" s="256" t="s">
        <v>23</v>
      </c>
      <c r="G19" s="541"/>
      <c r="H19" s="541"/>
      <c r="I19" s="541"/>
      <c r="J19" s="541"/>
      <c r="K19" s="541"/>
    </row>
    <row r="20" spans="1:11">
      <c r="A20" s="550"/>
      <c r="B20" s="551"/>
      <c r="C20" s="552"/>
      <c r="D20" s="550"/>
      <c r="E20" s="548"/>
      <c r="F20" s="257">
        <f>F33+F53+F89+F101+F113+F141+F157+F165</f>
        <v>41462539.07</v>
      </c>
      <c r="G20" s="541"/>
      <c r="H20" s="541"/>
      <c r="I20" s="541"/>
      <c r="J20" s="541"/>
      <c r="K20" s="541"/>
    </row>
    <row r="21" spans="1:11" ht="20.25" customHeight="1">
      <c r="A21" s="543" t="s">
        <v>18</v>
      </c>
      <c r="B21" s="544" t="s">
        <v>272</v>
      </c>
      <c r="C21" s="543" t="s">
        <v>20</v>
      </c>
      <c r="D21" s="545"/>
      <c r="E21" s="257" t="s">
        <v>22</v>
      </c>
      <c r="F21" s="257" t="s">
        <v>22</v>
      </c>
      <c r="G21" s="541" t="s">
        <v>21</v>
      </c>
      <c r="H21" s="541" t="s">
        <v>21</v>
      </c>
      <c r="I21" s="541"/>
      <c r="J21" s="541" t="s">
        <v>21</v>
      </c>
      <c r="K21" s="549"/>
    </row>
    <row r="22" spans="1:11">
      <c r="A22" s="543"/>
      <c r="B22" s="544"/>
      <c r="C22" s="543"/>
      <c r="D22" s="545"/>
      <c r="E22" s="258">
        <v>1500000</v>
      </c>
      <c r="F22" s="257">
        <v>0</v>
      </c>
      <c r="G22" s="541"/>
      <c r="H22" s="541"/>
      <c r="I22" s="541"/>
      <c r="J22" s="541"/>
      <c r="K22" s="549"/>
    </row>
    <row r="23" spans="1:11">
      <c r="A23" s="543"/>
      <c r="B23" s="544"/>
      <c r="C23" s="543"/>
      <c r="D23" s="545"/>
      <c r="E23" s="548"/>
      <c r="F23" s="257" t="s">
        <v>23</v>
      </c>
      <c r="G23" s="541"/>
      <c r="H23" s="541"/>
      <c r="I23" s="541"/>
      <c r="J23" s="541"/>
      <c r="K23" s="549"/>
    </row>
    <row r="24" spans="1:11" ht="14.25" customHeight="1">
      <c r="A24" s="543"/>
      <c r="B24" s="544"/>
      <c r="C24" s="543"/>
      <c r="D24" s="545"/>
      <c r="E24" s="548"/>
      <c r="F24" s="257">
        <v>0</v>
      </c>
      <c r="G24" s="541"/>
      <c r="H24" s="541"/>
      <c r="I24" s="541"/>
      <c r="J24" s="541"/>
      <c r="K24" s="549"/>
    </row>
    <row r="25" spans="1:11" ht="16.5" customHeight="1">
      <c r="A25" s="543" t="s">
        <v>18</v>
      </c>
      <c r="B25" s="544" t="s">
        <v>273</v>
      </c>
      <c r="C25" s="543" t="s">
        <v>20</v>
      </c>
      <c r="D25" s="545"/>
      <c r="E25" s="257" t="s">
        <v>22</v>
      </c>
      <c r="F25" s="257" t="s">
        <v>22</v>
      </c>
      <c r="G25" s="541" t="s">
        <v>21</v>
      </c>
      <c r="H25" s="541" t="s">
        <v>21</v>
      </c>
      <c r="I25" s="541"/>
      <c r="J25" s="541" t="s">
        <v>21</v>
      </c>
      <c r="K25" s="549"/>
    </row>
    <row r="26" spans="1:11">
      <c r="A26" s="543"/>
      <c r="B26" s="544"/>
      <c r="C26" s="543"/>
      <c r="D26" s="545"/>
      <c r="E26" s="258">
        <v>6000000</v>
      </c>
      <c r="F26" s="257">
        <v>0</v>
      </c>
      <c r="G26" s="541"/>
      <c r="H26" s="541"/>
      <c r="I26" s="541"/>
      <c r="J26" s="541"/>
      <c r="K26" s="549"/>
    </row>
    <row r="27" spans="1:11">
      <c r="A27" s="543"/>
      <c r="B27" s="544"/>
      <c r="C27" s="543"/>
      <c r="D27" s="545"/>
      <c r="E27" s="553"/>
      <c r="F27" s="257" t="s">
        <v>23</v>
      </c>
      <c r="G27" s="541"/>
      <c r="H27" s="541"/>
      <c r="I27" s="541"/>
      <c r="J27" s="541"/>
      <c r="K27" s="549"/>
    </row>
    <row r="28" spans="1:11" ht="15" customHeight="1">
      <c r="A28" s="543"/>
      <c r="B28" s="544"/>
      <c r="C28" s="543"/>
      <c r="D28" s="545"/>
      <c r="E28" s="554"/>
      <c r="F28" s="239">
        <v>0</v>
      </c>
      <c r="G28" s="541"/>
      <c r="H28" s="541"/>
      <c r="I28" s="541"/>
      <c r="J28" s="541"/>
      <c r="K28" s="549"/>
    </row>
    <row r="29" spans="1:11" ht="15" hidden="1" customHeight="1">
      <c r="A29" s="543"/>
      <c r="B29" s="544"/>
      <c r="C29" s="543"/>
      <c r="D29" s="545"/>
      <c r="E29" s="554"/>
      <c r="F29" s="257"/>
      <c r="G29" s="541"/>
      <c r="H29" s="541"/>
      <c r="I29" s="541"/>
      <c r="J29" s="541"/>
      <c r="K29" s="549"/>
    </row>
    <row r="30" spans="1:11" ht="15.75" customHeight="1">
      <c r="A30" s="543" t="s">
        <v>18</v>
      </c>
      <c r="B30" s="544" t="s">
        <v>274</v>
      </c>
      <c r="C30" s="543" t="s">
        <v>20</v>
      </c>
      <c r="D30" s="545"/>
      <c r="E30" s="257" t="s">
        <v>22</v>
      </c>
      <c r="F30" s="257" t="s">
        <v>22</v>
      </c>
      <c r="G30" s="541" t="s">
        <v>21</v>
      </c>
      <c r="H30" s="541" t="s">
        <v>21</v>
      </c>
      <c r="I30" s="541"/>
      <c r="J30" s="541" t="s">
        <v>21</v>
      </c>
      <c r="K30" s="542" t="s">
        <v>1333</v>
      </c>
    </row>
    <row r="31" spans="1:11">
      <c r="A31" s="543"/>
      <c r="B31" s="544"/>
      <c r="C31" s="543"/>
      <c r="D31" s="545"/>
      <c r="E31" s="258">
        <v>17000000</v>
      </c>
      <c r="F31" s="257">
        <f>F35+F39+F43</f>
        <v>2671505.92</v>
      </c>
      <c r="G31" s="541"/>
      <c r="H31" s="541"/>
      <c r="I31" s="541"/>
      <c r="J31" s="541"/>
      <c r="K31" s="539"/>
    </row>
    <row r="32" spans="1:11">
      <c r="A32" s="543"/>
      <c r="B32" s="544"/>
      <c r="C32" s="543"/>
      <c r="D32" s="545"/>
      <c r="E32" s="548"/>
      <c r="F32" s="257" t="s">
        <v>23</v>
      </c>
      <c r="G32" s="541"/>
      <c r="H32" s="541"/>
      <c r="I32" s="541"/>
      <c r="J32" s="541"/>
      <c r="K32" s="539"/>
    </row>
    <row r="33" spans="1:11" ht="15" customHeight="1">
      <c r="A33" s="543"/>
      <c r="B33" s="544"/>
      <c r="C33" s="543"/>
      <c r="D33" s="545"/>
      <c r="E33" s="548"/>
      <c r="F33" s="257">
        <f>F37+F41+F45</f>
        <v>2427055.4</v>
      </c>
      <c r="G33" s="541"/>
      <c r="H33" s="541"/>
      <c r="I33" s="541"/>
      <c r="J33" s="541"/>
      <c r="K33" s="539"/>
    </row>
    <row r="34" spans="1:11" ht="20.25" customHeight="1">
      <c r="A34" s="446"/>
      <c r="B34" s="447" t="s">
        <v>725</v>
      </c>
      <c r="C34" s="446"/>
      <c r="D34" s="448">
        <v>2012</v>
      </c>
      <c r="E34" s="448"/>
      <c r="F34" s="254" t="s">
        <v>22</v>
      </c>
      <c r="G34" s="449" t="s">
        <v>21</v>
      </c>
      <c r="H34" s="449" t="s">
        <v>21</v>
      </c>
      <c r="I34" s="449"/>
      <c r="J34" s="449" t="s">
        <v>21</v>
      </c>
      <c r="K34" s="450" t="s">
        <v>1334</v>
      </c>
    </row>
    <row r="35" spans="1:11">
      <c r="A35" s="446"/>
      <c r="B35" s="447"/>
      <c r="C35" s="446"/>
      <c r="D35" s="448"/>
      <c r="E35" s="488"/>
      <c r="F35" s="254">
        <v>541444.92000000004</v>
      </c>
      <c r="G35" s="449"/>
      <c r="H35" s="449"/>
      <c r="I35" s="449"/>
      <c r="J35" s="449"/>
      <c r="K35" s="450"/>
    </row>
    <row r="36" spans="1:11">
      <c r="A36" s="446"/>
      <c r="B36" s="447"/>
      <c r="C36" s="446"/>
      <c r="D36" s="448"/>
      <c r="E36" s="488"/>
      <c r="F36" s="254" t="s">
        <v>23</v>
      </c>
      <c r="G36" s="449"/>
      <c r="H36" s="449"/>
      <c r="I36" s="449"/>
      <c r="J36" s="449"/>
      <c r="K36" s="450"/>
    </row>
    <row r="37" spans="1:11" ht="15" customHeight="1">
      <c r="A37" s="446"/>
      <c r="B37" s="447"/>
      <c r="C37" s="446"/>
      <c r="D37" s="448"/>
      <c r="E37" s="488"/>
      <c r="F37" s="254">
        <v>454843.4</v>
      </c>
      <c r="G37" s="449"/>
      <c r="H37" s="449"/>
      <c r="I37" s="449"/>
      <c r="J37" s="449"/>
      <c r="K37" s="450"/>
    </row>
    <row r="38" spans="1:11" ht="20.25" customHeight="1">
      <c r="A38" s="446"/>
      <c r="B38" s="447" t="s">
        <v>727</v>
      </c>
      <c r="C38" s="446"/>
      <c r="D38" s="448"/>
      <c r="E38" s="448"/>
      <c r="F38" s="254" t="s">
        <v>22</v>
      </c>
      <c r="G38" s="449" t="s">
        <v>21</v>
      </c>
      <c r="H38" s="449" t="s">
        <v>21</v>
      </c>
      <c r="I38" s="449"/>
      <c r="J38" s="449" t="s">
        <v>21</v>
      </c>
      <c r="K38" s="450" t="s">
        <v>1335</v>
      </c>
    </row>
    <row r="39" spans="1:11">
      <c r="A39" s="446"/>
      <c r="B39" s="447"/>
      <c r="C39" s="446"/>
      <c r="D39" s="448"/>
      <c r="E39" s="488"/>
      <c r="F39" s="254">
        <v>849662</v>
      </c>
      <c r="G39" s="449"/>
      <c r="H39" s="449"/>
      <c r="I39" s="449"/>
      <c r="J39" s="449"/>
      <c r="K39" s="450"/>
    </row>
    <row r="40" spans="1:11">
      <c r="A40" s="446"/>
      <c r="B40" s="447"/>
      <c r="C40" s="446"/>
      <c r="D40" s="448"/>
      <c r="E40" s="488"/>
      <c r="F40" s="254" t="s">
        <v>23</v>
      </c>
      <c r="G40" s="449"/>
      <c r="H40" s="449"/>
      <c r="I40" s="449"/>
      <c r="J40" s="449"/>
      <c r="K40" s="450"/>
    </row>
    <row r="41" spans="1:11" ht="14.25" customHeight="1">
      <c r="A41" s="446"/>
      <c r="B41" s="447"/>
      <c r="C41" s="446"/>
      <c r="D41" s="448"/>
      <c r="E41" s="488"/>
      <c r="F41" s="254">
        <v>722212</v>
      </c>
      <c r="G41" s="449"/>
      <c r="H41" s="449"/>
      <c r="I41" s="449"/>
      <c r="J41" s="449"/>
      <c r="K41" s="450"/>
    </row>
    <row r="42" spans="1:11" s="23" customFormat="1" ht="20.25" customHeight="1">
      <c r="A42" s="446"/>
      <c r="B42" s="447" t="s">
        <v>1178</v>
      </c>
      <c r="C42" s="446"/>
      <c r="D42" s="448"/>
      <c r="E42" s="448"/>
      <c r="F42" s="254" t="s">
        <v>22</v>
      </c>
      <c r="G42" s="449" t="s">
        <v>21</v>
      </c>
      <c r="H42" s="449" t="s">
        <v>21</v>
      </c>
      <c r="I42" s="449"/>
      <c r="J42" s="449" t="s">
        <v>21</v>
      </c>
      <c r="K42" s="450" t="s">
        <v>1179</v>
      </c>
    </row>
    <row r="43" spans="1:11" s="23" customFormat="1">
      <c r="A43" s="446"/>
      <c r="B43" s="447"/>
      <c r="C43" s="446"/>
      <c r="D43" s="448"/>
      <c r="E43" s="488"/>
      <c r="F43" s="254">
        <v>1280399</v>
      </c>
      <c r="G43" s="449"/>
      <c r="H43" s="449"/>
      <c r="I43" s="449"/>
      <c r="J43" s="449"/>
      <c r="K43" s="450"/>
    </row>
    <row r="44" spans="1:11" s="23" customFormat="1">
      <c r="A44" s="446"/>
      <c r="B44" s="447"/>
      <c r="C44" s="446"/>
      <c r="D44" s="448"/>
      <c r="E44" s="488"/>
      <c r="F44" s="254" t="s">
        <v>23</v>
      </c>
      <c r="G44" s="449"/>
      <c r="H44" s="449"/>
      <c r="I44" s="449"/>
      <c r="J44" s="449"/>
      <c r="K44" s="450"/>
    </row>
    <row r="45" spans="1:11" s="23" customFormat="1" ht="66.75" customHeight="1">
      <c r="A45" s="446"/>
      <c r="B45" s="447"/>
      <c r="C45" s="446"/>
      <c r="D45" s="448"/>
      <c r="E45" s="488"/>
      <c r="F45" s="254">
        <v>1250000</v>
      </c>
      <c r="G45" s="449"/>
      <c r="H45" s="449"/>
      <c r="I45" s="449"/>
      <c r="J45" s="449"/>
      <c r="K45" s="450"/>
    </row>
    <row r="46" spans="1:11" ht="20.25" customHeight="1">
      <c r="A46" s="543" t="s">
        <v>18</v>
      </c>
      <c r="B46" s="544" t="s">
        <v>275</v>
      </c>
      <c r="C46" s="543" t="s">
        <v>20</v>
      </c>
      <c r="D46" s="545"/>
      <c r="E46" s="255" t="s">
        <v>22</v>
      </c>
      <c r="F46" s="255" t="s">
        <v>22</v>
      </c>
      <c r="G46" s="541" t="s">
        <v>21</v>
      </c>
      <c r="H46" s="541" t="s">
        <v>21</v>
      </c>
      <c r="I46" s="541"/>
      <c r="J46" s="541" t="s">
        <v>21</v>
      </c>
      <c r="K46" s="539"/>
    </row>
    <row r="47" spans="1:11">
      <c r="A47" s="543"/>
      <c r="B47" s="544"/>
      <c r="C47" s="543"/>
      <c r="D47" s="545"/>
      <c r="E47" s="240">
        <v>675000</v>
      </c>
      <c r="F47" s="255">
        <v>0</v>
      </c>
      <c r="G47" s="541"/>
      <c r="H47" s="541"/>
      <c r="I47" s="541"/>
      <c r="J47" s="541"/>
      <c r="K47" s="539"/>
    </row>
    <row r="48" spans="1:11">
      <c r="A48" s="543"/>
      <c r="B48" s="544"/>
      <c r="C48" s="543"/>
      <c r="D48" s="545"/>
      <c r="E48" s="540"/>
      <c r="F48" s="255" t="s">
        <v>23</v>
      </c>
      <c r="G48" s="541"/>
      <c r="H48" s="541"/>
      <c r="I48" s="541"/>
      <c r="J48" s="541"/>
      <c r="K48" s="539"/>
    </row>
    <row r="49" spans="1:11">
      <c r="A49" s="543"/>
      <c r="B49" s="544"/>
      <c r="C49" s="543"/>
      <c r="D49" s="545"/>
      <c r="E49" s="540"/>
      <c r="F49" s="255">
        <v>0</v>
      </c>
      <c r="G49" s="541"/>
      <c r="H49" s="541"/>
      <c r="I49" s="541"/>
      <c r="J49" s="541"/>
      <c r="K49" s="539"/>
    </row>
    <row r="50" spans="1:11" ht="20.25" customHeight="1">
      <c r="A50" s="543" t="s">
        <v>18</v>
      </c>
      <c r="B50" s="544" t="s">
        <v>276</v>
      </c>
      <c r="C50" s="543" t="s">
        <v>20</v>
      </c>
      <c r="D50" s="545"/>
      <c r="E50" s="255" t="s">
        <v>22</v>
      </c>
      <c r="F50" s="255" t="s">
        <v>22</v>
      </c>
      <c r="G50" s="541" t="s">
        <v>21</v>
      </c>
      <c r="H50" s="541" t="s">
        <v>21</v>
      </c>
      <c r="I50" s="541"/>
      <c r="J50" s="541" t="s">
        <v>21</v>
      </c>
      <c r="K50" s="542" t="s">
        <v>1336</v>
      </c>
    </row>
    <row r="51" spans="1:11">
      <c r="A51" s="543"/>
      <c r="B51" s="544"/>
      <c r="C51" s="543"/>
      <c r="D51" s="545"/>
      <c r="E51" s="240">
        <v>110855045</v>
      </c>
      <c r="F51" s="255">
        <f>F55+F59+F63+F67+F71+F75+F79+F83</f>
        <v>24212526.220000003</v>
      </c>
      <c r="G51" s="541"/>
      <c r="H51" s="541"/>
      <c r="I51" s="541"/>
      <c r="J51" s="541"/>
      <c r="K51" s="542"/>
    </row>
    <row r="52" spans="1:11">
      <c r="A52" s="543"/>
      <c r="B52" s="544"/>
      <c r="C52" s="543"/>
      <c r="D52" s="545"/>
      <c r="E52" s="540"/>
      <c r="F52" s="255" t="s">
        <v>23</v>
      </c>
      <c r="G52" s="541"/>
      <c r="H52" s="541"/>
      <c r="I52" s="541"/>
      <c r="J52" s="541"/>
      <c r="K52" s="542"/>
    </row>
    <row r="53" spans="1:11">
      <c r="A53" s="543"/>
      <c r="B53" s="544"/>
      <c r="C53" s="543"/>
      <c r="D53" s="545"/>
      <c r="E53" s="540"/>
      <c r="F53" s="255">
        <f>F61+F65+F69+F73+F77+F81+F85</f>
        <v>10480047.960000001</v>
      </c>
      <c r="G53" s="541"/>
      <c r="H53" s="541"/>
      <c r="I53" s="541"/>
      <c r="J53" s="541"/>
      <c r="K53" s="542"/>
    </row>
    <row r="54" spans="1:11" ht="20.25" customHeight="1">
      <c r="A54" s="446"/>
      <c r="B54" s="447" t="s">
        <v>713</v>
      </c>
      <c r="C54" s="446"/>
      <c r="D54" s="448"/>
      <c r="E54" s="448"/>
      <c r="F54" s="254" t="s">
        <v>22</v>
      </c>
      <c r="G54" s="449" t="s">
        <v>21</v>
      </c>
      <c r="H54" s="449" t="s">
        <v>21</v>
      </c>
      <c r="I54" s="449"/>
      <c r="J54" s="449" t="s">
        <v>21</v>
      </c>
      <c r="K54" s="450" t="s">
        <v>1336</v>
      </c>
    </row>
    <row r="55" spans="1:11">
      <c r="A55" s="446"/>
      <c r="B55" s="447"/>
      <c r="C55" s="446"/>
      <c r="D55" s="448"/>
      <c r="E55" s="488"/>
      <c r="F55" s="254">
        <v>6654190</v>
      </c>
      <c r="G55" s="449"/>
      <c r="H55" s="449"/>
      <c r="I55" s="449"/>
      <c r="J55" s="449"/>
      <c r="K55" s="450"/>
    </row>
    <row r="56" spans="1:11">
      <c r="A56" s="446"/>
      <c r="B56" s="447"/>
      <c r="C56" s="446"/>
      <c r="D56" s="448"/>
      <c r="E56" s="488"/>
      <c r="F56" s="254" t="s">
        <v>23</v>
      </c>
      <c r="G56" s="449"/>
      <c r="H56" s="449"/>
      <c r="I56" s="449"/>
      <c r="J56" s="449"/>
      <c r="K56" s="450"/>
    </row>
    <row r="57" spans="1:11">
      <c r="A57" s="446"/>
      <c r="B57" s="447"/>
      <c r="C57" s="446"/>
      <c r="D57" s="448"/>
      <c r="E57" s="488"/>
      <c r="F57" s="254">
        <v>0</v>
      </c>
      <c r="G57" s="449"/>
      <c r="H57" s="449"/>
      <c r="I57" s="449"/>
      <c r="J57" s="449"/>
      <c r="K57" s="450"/>
    </row>
    <row r="58" spans="1:11" ht="20.25" customHeight="1">
      <c r="A58" s="446"/>
      <c r="B58" s="447" t="s">
        <v>721</v>
      </c>
      <c r="C58" s="446"/>
      <c r="D58" s="448">
        <v>2011</v>
      </c>
      <c r="E58" s="448"/>
      <c r="F58" s="254" t="s">
        <v>22</v>
      </c>
      <c r="G58" s="449" t="s">
        <v>21</v>
      </c>
      <c r="H58" s="449" t="s">
        <v>21</v>
      </c>
      <c r="I58" s="449"/>
      <c r="J58" s="449" t="s">
        <v>21</v>
      </c>
      <c r="K58" s="450" t="s">
        <v>1337</v>
      </c>
    </row>
    <row r="59" spans="1:11">
      <c r="A59" s="446"/>
      <c r="B59" s="447"/>
      <c r="C59" s="446"/>
      <c r="D59" s="448"/>
      <c r="E59" s="488"/>
      <c r="F59" s="254">
        <v>875438.6</v>
      </c>
      <c r="G59" s="449"/>
      <c r="H59" s="449"/>
      <c r="I59" s="449"/>
      <c r="J59" s="449"/>
      <c r="K59" s="450"/>
    </row>
    <row r="60" spans="1:11">
      <c r="A60" s="446"/>
      <c r="B60" s="447"/>
      <c r="C60" s="446"/>
      <c r="D60" s="448"/>
      <c r="E60" s="488"/>
      <c r="F60" s="254" t="s">
        <v>23</v>
      </c>
      <c r="G60" s="449"/>
      <c r="H60" s="449"/>
      <c r="I60" s="449"/>
      <c r="J60" s="449"/>
      <c r="K60" s="450"/>
    </row>
    <row r="61" spans="1:11">
      <c r="A61" s="446"/>
      <c r="B61" s="447"/>
      <c r="C61" s="446"/>
      <c r="D61" s="448"/>
      <c r="E61" s="488"/>
      <c r="F61" s="254">
        <v>524911.89</v>
      </c>
      <c r="G61" s="449"/>
      <c r="H61" s="449"/>
      <c r="I61" s="449"/>
      <c r="J61" s="449"/>
      <c r="K61" s="450"/>
    </row>
    <row r="62" spans="1:11" ht="20.25" customHeight="1">
      <c r="A62" s="446"/>
      <c r="B62" s="447" t="s">
        <v>724</v>
      </c>
      <c r="C62" s="446"/>
      <c r="D62" s="448">
        <v>2011</v>
      </c>
      <c r="E62" s="448"/>
      <c r="F62" s="254" t="s">
        <v>22</v>
      </c>
      <c r="G62" s="449" t="s">
        <v>21</v>
      </c>
      <c r="H62" s="449" t="s">
        <v>21</v>
      </c>
      <c r="I62" s="449"/>
      <c r="J62" s="449" t="s">
        <v>21</v>
      </c>
      <c r="K62" s="450" t="s">
        <v>1338</v>
      </c>
    </row>
    <row r="63" spans="1:11">
      <c r="A63" s="446"/>
      <c r="B63" s="447"/>
      <c r="C63" s="446"/>
      <c r="D63" s="448"/>
      <c r="E63" s="488"/>
      <c r="F63" s="254">
        <v>713867.54</v>
      </c>
      <c r="G63" s="449"/>
      <c r="H63" s="449"/>
      <c r="I63" s="449"/>
      <c r="J63" s="449"/>
      <c r="K63" s="450"/>
    </row>
    <row r="64" spans="1:11">
      <c r="A64" s="446"/>
      <c r="B64" s="447"/>
      <c r="C64" s="446"/>
      <c r="D64" s="448"/>
      <c r="E64" s="488"/>
      <c r="F64" s="254" t="s">
        <v>23</v>
      </c>
      <c r="G64" s="449"/>
      <c r="H64" s="449"/>
      <c r="I64" s="449"/>
      <c r="J64" s="449"/>
      <c r="K64" s="450"/>
    </row>
    <row r="65" spans="1:11">
      <c r="A65" s="446"/>
      <c r="B65" s="447"/>
      <c r="C65" s="446"/>
      <c r="D65" s="448"/>
      <c r="E65" s="488"/>
      <c r="F65" s="254">
        <v>606787.17000000004</v>
      </c>
      <c r="G65" s="449"/>
      <c r="H65" s="449"/>
      <c r="I65" s="449"/>
      <c r="J65" s="449"/>
      <c r="K65" s="450"/>
    </row>
    <row r="66" spans="1:11" s="23" customFormat="1" ht="20.25" customHeight="1">
      <c r="A66" s="446"/>
      <c r="B66" s="447" t="s">
        <v>726</v>
      </c>
      <c r="C66" s="446"/>
      <c r="D66" s="448">
        <v>2013</v>
      </c>
      <c r="E66" s="448"/>
      <c r="F66" s="254" t="s">
        <v>22</v>
      </c>
      <c r="G66" s="449" t="s">
        <v>21</v>
      </c>
      <c r="H66" s="449" t="s">
        <v>21</v>
      </c>
      <c r="I66" s="449"/>
      <c r="J66" s="449" t="s">
        <v>21</v>
      </c>
      <c r="K66" s="450" t="s">
        <v>1078</v>
      </c>
    </row>
    <row r="67" spans="1:11" s="23" customFormat="1">
      <c r="A67" s="446"/>
      <c r="B67" s="447"/>
      <c r="C67" s="446"/>
      <c r="D67" s="448"/>
      <c r="E67" s="488"/>
      <c r="F67" s="254">
        <v>929059.67</v>
      </c>
      <c r="G67" s="449"/>
      <c r="H67" s="449"/>
      <c r="I67" s="449"/>
      <c r="J67" s="449"/>
      <c r="K67" s="450"/>
    </row>
    <row r="68" spans="1:11" s="23" customFormat="1">
      <c r="A68" s="446"/>
      <c r="B68" s="447"/>
      <c r="C68" s="446"/>
      <c r="D68" s="448"/>
      <c r="E68" s="488"/>
      <c r="F68" s="254" t="s">
        <v>23</v>
      </c>
      <c r="G68" s="449"/>
      <c r="H68" s="449"/>
      <c r="I68" s="449"/>
      <c r="J68" s="449"/>
      <c r="K68" s="450"/>
    </row>
    <row r="69" spans="1:11" s="23" customFormat="1" ht="15" customHeight="1">
      <c r="A69" s="446"/>
      <c r="B69" s="447"/>
      <c r="C69" s="446"/>
      <c r="D69" s="448"/>
      <c r="E69" s="488"/>
      <c r="F69" s="254">
        <v>578437.81999999995</v>
      </c>
      <c r="G69" s="449"/>
      <c r="H69" s="449"/>
      <c r="I69" s="449"/>
      <c r="J69" s="449"/>
      <c r="K69" s="450"/>
    </row>
    <row r="70" spans="1:11" ht="20.25" customHeight="1">
      <c r="A70" s="446"/>
      <c r="B70" s="447" t="s">
        <v>731</v>
      </c>
      <c r="C70" s="446"/>
      <c r="D70" s="448"/>
      <c r="E70" s="448"/>
      <c r="F70" s="254" t="s">
        <v>22</v>
      </c>
      <c r="G70" s="449" t="s">
        <v>21</v>
      </c>
      <c r="H70" s="449" t="s">
        <v>21</v>
      </c>
      <c r="I70" s="449"/>
      <c r="J70" s="449" t="s">
        <v>21</v>
      </c>
      <c r="K70" s="450" t="s">
        <v>1339</v>
      </c>
    </row>
    <row r="71" spans="1:11">
      <c r="A71" s="446"/>
      <c r="B71" s="447"/>
      <c r="C71" s="446"/>
      <c r="D71" s="448"/>
      <c r="E71" s="488"/>
      <c r="F71" s="254">
        <v>9351598</v>
      </c>
      <c r="G71" s="449"/>
      <c r="H71" s="449"/>
      <c r="I71" s="449"/>
      <c r="J71" s="449"/>
      <c r="K71" s="450"/>
    </row>
    <row r="72" spans="1:11">
      <c r="A72" s="446"/>
      <c r="B72" s="447"/>
      <c r="C72" s="446"/>
      <c r="D72" s="448"/>
      <c r="E72" s="488"/>
      <c r="F72" s="254" t="s">
        <v>23</v>
      </c>
      <c r="G72" s="449"/>
      <c r="H72" s="449"/>
      <c r="I72" s="449"/>
      <c r="J72" s="449"/>
      <c r="K72" s="450"/>
    </row>
    <row r="73" spans="1:11">
      <c r="A73" s="446"/>
      <c r="B73" s="447"/>
      <c r="C73" s="446"/>
      <c r="D73" s="448"/>
      <c r="E73" s="488"/>
      <c r="F73" s="254">
        <v>4675799</v>
      </c>
      <c r="G73" s="449"/>
      <c r="H73" s="449"/>
      <c r="I73" s="449"/>
      <c r="J73" s="449"/>
      <c r="K73" s="450"/>
    </row>
    <row r="74" spans="1:11" ht="20.25" customHeight="1">
      <c r="A74" s="446"/>
      <c r="B74" s="447" t="s">
        <v>732</v>
      </c>
      <c r="C74" s="446"/>
      <c r="D74" s="448"/>
      <c r="E74" s="448"/>
      <c r="F74" s="254" t="s">
        <v>22</v>
      </c>
      <c r="G74" s="449" t="s">
        <v>21</v>
      </c>
      <c r="H74" s="449" t="s">
        <v>21</v>
      </c>
      <c r="I74" s="449"/>
      <c r="J74" s="449" t="s">
        <v>21</v>
      </c>
      <c r="K74" s="450" t="s">
        <v>1340</v>
      </c>
    </row>
    <row r="75" spans="1:11">
      <c r="A75" s="446"/>
      <c r="B75" s="447"/>
      <c r="C75" s="446"/>
      <c r="D75" s="448"/>
      <c r="E75" s="488"/>
      <c r="F75" s="254">
        <v>3039620</v>
      </c>
      <c r="G75" s="449"/>
      <c r="H75" s="449"/>
      <c r="I75" s="449"/>
      <c r="J75" s="449"/>
      <c r="K75" s="450"/>
    </row>
    <row r="76" spans="1:11">
      <c r="A76" s="446"/>
      <c r="B76" s="447"/>
      <c r="C76" s="446"/>
      <c r="D76" s="448"/>
      <c r="E76" s="488"/>
      <c r="F76" s="254" t="s">
        <v>23</v>
      </c>
      <c r="G76" s="449"/>
      <c r="H76" s="449"/>
      <c r="I76" s="449"/>
      <c r="J76" s="449"/>
      <c r="K76" s="450"/>
    </row>
    <row r="77" spans="1:11">
      <c r="A77" s="446"/>
      <c r="B77" s="447"/>
      <c r="C77" s="446"/>
      <c r="D77" s="448"/>
      <c r="E77" s="488"/>
      <c r="F77" s="254">
        <v>1519810</v>
      </c>
      <c r="G77" s="449"/>
      <c r="H77" s="449"/>
      <c r="I77" s="449"/>
      <c r="J77" s="449"/>
      <c r="K77" s="450"/>
    </row>
    <row r="78" spans="1:11" s="23" customFormat="1" ht="20.25" customHeight="1">
      <c r="A78" s="446"/>
      <c r="B78" s="447" t="s">
        <v>719</v>
      </c>
      <c r="C78" s="446"/>
      <c r="D78" s="448">
        <v>2013</v>
      </c>
      <c r="E78" s="448"/>
      <c r="F78" s="254" t="s">
        <v>22</v>
      </c>
      <c r="G78" s="449" t="s">
        <v>21</v>
      </c>
      <c r="H78" s="449" t="s">
        <v>21</v>
      </c>
      <c r="I78" s="449"/>
      <c r="J78" s="449" t="s">
        <v>21</v>
      </c>
      <c r="K78" s="450" t="s">
        <v>1077</v>
      </c>
    </row>
    <row r="79" spans="1:11" s="23" customFormat="1">
      <c r="A79" s="446"/>
      <c r="B79" s="447"/>
      <c r="C79" s="446"/>
      <c r="D79" s="448"/>
      <c r="E79" s="488"/>
      <c r="F79" s="254">
        <v>496329.41</v>
      </c>
      <c r="G79" s="449"/>
      <c r="H79" s="449"/>
      <c r="I79" s="449"/>
      <c r="J79" s="449"/>
      <c r="K79" s="450"/>
    </row>
    <row r="80" spans="1:11" s="23" customFormat="1">
      <c r="A80" s="446"/>
      <c r="B80" s="447"/>
      <c r="C80" s="446"/>
      <c r="D80" s="448"/>
      <c r="E80" s="488"/>
      <c r="F80" s="254" t="s">
        <v>23</v>
      </c>
      <c r="G80" s="449"/>
      <c r="H80" s="449"/>
      <c r="I80" s="449"/>
      <c r="J80" s="449"/>
      <c r="K80" s="450"/>
    </row>
    <row r="81" spans="1:11" s="23" customFormat="1" ht="13.5" customHeight="1">
      <c r="A81" s="446"/>
      <c r="B81" s="447"/>
      <c r="C81" s="446"/>
      <c r="D81" s="448"/>
      <c r="E81" s="488"/>
      <c r="F81" s="254">
        <v>421879.08</v>
      </c>
      <c r="G81" s="449"/>
      <c r="H81" s="449"/>
      <c r="I81" s="449"/>
      <c r="J81" s="449"/>
      <c r="K81" s="450"/>
    </row>
    <row r="82" spans="1:11" s="23" customFormat="1" ht="12.75" customHeight="1">
      <c r="A82" s="446"/>
      <c r="B82" s="447" t="s">
        <v>1124</v>
      </c>
      <c r="C82" s="446"/>
      <c r="D82" s="448"/>
      <c r="E82" s="448"/>
      <c r="F82" s="254" t="s">
        <v>22</v>
      </c>
      <c r="G82" s="449" t="s">
        <v>21</v>
      </c>
      <c r="H82" s="449" t="s">
        <v>21</v>
      </c>
      <c r="I82" s="449"/>
      <c r="J82" s="449" t="s">
        <v>21</v>
      </c>
      <c r="K82" s="450" t="s">
        <v>1125</v>
      </c>
    </row>
    <row r="83" spans="1:11" s="23" customFormat="1">
      <c r="A83" s="446"/>
      <c r="B83" s="447"/>
      <c r="C83" s="446"/>
      <c r="D83" s="448"/>
      <c r="E83" s="488"/>
      <c r="F83" s="254">
        <v>2152423</v>
      </c>
      <c r="G83" s="449"/>
      <c r="H83" s="449"/>
      <c r="I83" s="449"/>
      <c r="J83" s="449"/>
      <c r="K83" s="450"/>
    </row>
    <row r="84" spans="1:11" s="23" customFormat="1" ht="11.25" customHeight="1">
      <c r="A84" s="446"/>
      <c r="B84" s="447"/>
      <c r="C84" s="446"/>
      <c r="D84" s="448"/>
      <c r="E84" s="488"/>
      <c r="F84" s="254" t="s">
        <v>23</v>
      </c>
      <c r="G84" s="449"/>
      <c r="H84" s="449"/>
      <c r="I84" s="449"/>
      <c r="J84" s="449"/>
      <c r="K84" s="450"/>
    </row>
    <row r="85" spans="1:11" s="23" customFormat="1" ht="13.5" customHeight="1">
      <c r="A85" s="446"/>
      <c r="B85" s="447"/>
      <c r="C85" s="446"/>
      <c r="D85" s="448"/>
      <c r="E85" s="488"/>
      <c r="F85" s="254">
        <v>2152423</v>
      </c>
      <c r="G85" s="449"/>
      <c r="H85" s="449"/>
      <c r="I85" s="449"/>
      <c r="J85" s="449"/>
      <c r="K85" s="450"/>
    </row>
    <row r="86" spans="1:11" ht="20.25" customHeight="1">
      <c r="A86" s="543" t="s">
        <v>18</v>
      </c>
      <c r="B86" s="544" t="s">
        <v>277</v>
      </c>
      <c r="C86" s="543" t="s">
        <v>20</v>
      </c>
      <c r="D86" s="545"/>
      <c r="E86" s="255" t="s">
        <v>22</v>
      </c>
      <c r="F86" s="255" t="s">
        <v>22</v>
      </c>
      <c r="G86" s="541" t="s">
        <v>21</v>
      </c>
      <c r="H86" s="541" t="s">
        <v>21</v>
      </c>
      <c r="I86" s="541"/>
      <c r="J86" s="541" t="s">
        <v>21</v>
      </c>
      <c r="K86" s="539"/>
    </row>
    <row r="87" spans="1:11">
      <c r="A87" s="543"/>
      <c r="B87" s="544"/>
      <c r="C87" s="543"/>
      <c r="D87" s="545"/>
      <c r="E87" s="240">
        <v>7900000</v>
      </c>
      <c r="F87" s="255">
        <f>F91</f>
        <v>589332.88</v>
      </c>
      <c r="G87" s="541"/>
      <c r="H87" s="541"/>
      <c r="I87" s="541"/>
      <c r="J87" s="541"/>
      <c r="K87" s="539"/>
    </row>
    <row r="88" spans="1:11">
      <c r="A88" s="543"/>
      <c r="B88" s="544"/>
      <c r="C88" s="543"/>
      <c r="D88" s="545"/>
      <c r="E88" s="540"/>
      <c r="F88" s="255" t="s">
        <v>23</v>
      </c>
      <c r="G88" s="541"/>
      <c r="H88" s="541"/>
      <c r="I88" s="541"/>
      <c r="J88" s="541"/>
      <c r="K88" s="539"/>
    </row>
    <row r="89" spans="1:11">
      <c r="A89" s="543"/>
      <c r="B89" s="544"/>
      <c r="C89" s="543"/>
      <c r="D89" s="545"/>
      <c r="E89" s="540"/>
      <c r="F89" s="255">
        <f>F93</f>
        <v>589332.88</v>
      </c>
      <c r="G89" s="541"/>
      <c r="H89" s="541"/>
      <c r="I89" s="541"/>
      <c r="J89" s="541"/>
      <c r="K89" s="539"/>
    </row>
    <row r="90" spans="1:11" s="23" customFormat="1" ht="20.25" customHeight="1">
      <c r="A90" s="446"/>
      <c r="B90" s="447" t="s">
        <v>715</v>
      </c>
      <c r="C90" s="446"/>
      <c r="D90" s="448">
        <v>2013</v>
      </c>
      <c r="E90" s="448"/>
      <c r="F90" s="254" t="s">
        <v>22</v>
      </c>
      <c r="G90" s="449" t="s">
        <v>21</v>
      </c>
      <c r="H90" s="449" t="s">
        <v>21</v>
      </c>
      <c r="I90" s="449"/>
      <c r="J90" s="449" t="s">
        <v>21</v>
      </c>
      <c r="K90" s="450" t="s">
        <v>1084</v>
      </c>
    </row>
    <row r="91" spans="1:11" s="23" customFormat="1">
      <c r="A91" s="446"/>
      <c r="B91" s="447"/>
      <c r="C91" s="446"/>
      <c r="D91" s="448"/>
      <c r="E91" s="488"/>
      <c r="F91" s="254">
        <v>589332.88</v>
      </c>
      <c r="G91" s="449"/>
      <c r="H91" s="449"/>
      <c r="I91" s="449"/>
      <c r="J91" s="449"/>
      <c r="K91" s="450"/>
    </row>
    <row r="92" spans="1:11" s="23" customFormat="1">
      <c r="A92" s="446"/>
      <c r="B92" s="447"/>
      <c r="C92" s="446"/>
      <c r="D92" s="448"/>
      <c r="E92" s="488"/>
      <c r="F92" s="254" t="s">
        <v>23</v>
      </c>
      <c r="G92" s="449"/>
      <c r="H92" s="449"/>
      <c r="I92" s="449"/>
      <c r="J92" s="449"/>
      <c r="K92" s="450"/>
    </row>
    <row r="93" spans="1:11" s="23" customFormat="1">
      <c r="A93" s="446"/>
      <c r="B93" s="447"/>
      <c r="C93" s="446"/>
      <c r="D93" s="448"/>
      <c r="E93" s="488"/>
      <c r="F93" s="254">
        <v>589332.88</v>
      </c>
      <c r="G93" s="449"/>
      <c r="H93" s="449"/>
      <c r="I93" s="449"/>
      <c r="J93" s="449"/>
      <c r="K93" s="450"/>
    </row>
    <row r="94" spans="1:11" ht="20.25" customHeight="1">
      <c r="A94" s="543" t="s">
        <v>18</v>
      </c>
      <c r="B94" s="544" t="s">
        <v>278</v>
      </c>
      <c r="C94" s="543" t="s">
        <v>20</v>
      </c>
      <c r="D94" s="545"/>
      <c r="E94" s="255" t="s">
        <v>22</v>
      </c>
      <c r="F94" s="255" t="s">
        <v>22</v>
      </c>
      <c r="G94" s="541" t="s">
        <v>21</v>
      </c>
      <c r="H94" s="541" t="s">
        <v>21</v>
      </c>
      <c r="I94" s="541"/>
      <c r="J94" s="541" t="s">
        <v>21</v>
      </c>
      <c r="K94" s="539"/>
    </row>
    <row r="95" spans="1:11">
      <c r="A95" s="543"/>
      <c r="B95" s="544"/>
      <c r="C95" s="543"/>
      <c r="D95" s="545"/>
      <c r="E95" s="240">
        <v>7500000</v>
      </c>
      <c r="F95" s="255">
        <v>0</v>
      </c>
      <c r="G95" s="541"/>
      <c r="H95" s="541"/>
      <c r="I95" s="541"/>
      <c r="J95" s="541"/>
      <c r="K95" s="539"/>
    </row>
    <row r="96" spans="1:11">
      <c r="A96" s="543"/>
      <c r="B96" s="544"/>
      <c r="C96" s="543"/>
      <c r="D96" s="545"/>
      <c r="E96" s="540"/>
      <c r="F96" s="255" t="s">
        <v>23</v>
      </c>
      <c r="G96" s="541"/>
      <c r="H96" s="541"/>
      <c r="I96" s="541"/>
      <c r="J96" s="541"/>
      <c r="K96" s="539"/>
    </row>
    <row r="97" spans="1:11">
      <c r="A97" s="543"/>
      <c r="B97" s="544"/>
      <c r="C97" s="543"/>
      <c r="D97" s="545"/>
      <c r="E97" s="540"/>
      <c r="F97" s="255">
        <v>0</v>
      </c>
      <c r="G97" s="541"/>
      <c r="H97" s="541"/>
      <c r="I97" s="541"/>
      <c r="J97" s="541"/>
      <c r="K97" s="539"/>
    </row>
    <row r="98" spans="1:11" ht="20.25" customHeight="1">
      <c r="A98" s="543" t="s">
        <v>18</v>
      </c>
      <c r="B98" s="544" t="s">
        <v>279</v>
      </c>
      <c r="C98" s="543" t="s">
        <v>20</v>
      </c>
      <c r="D98" s="545"/>
      <c r="E98" s="255" t="s">
        <v>22</v>
      </c>
      <c r="F98" s="255" t="s">
        <v>22</v>
      </c>
      <c r="G98" s="541" t="s">
        <v>21</v>
      </c>
      <c r="H98" s="541" t="s">
        <v>21</v>
      </c>
      <c r="I98" s="541"/>
      <c r="J98" s="541" t="s">
        <v>21</v>
      </c>
      <c r="K98" s="608" t="s">
        <v>1330</v>
      </c>
    </row>
    <row r="99" spans="1:11">
      <c r="A99" s="543"/>
      <c r="B99" s="544"/>
      <c r="C99" s="543"/>
      <c r="D99" s="545"/>
      <c r="E99" s="240">
        <v>10000000</v>
      </c>
      <c r="F99" s="255">
        <f>F103+F107</f>
        <v>92477.78</v>
      </c>
      <c r="G99" s="541"/>
      <c r="H99" s="541"/>
      <c r="I99" s="541"/>
      <c r="J99" s="541"/>
      <c r="K99" s="608"/>
    </row>
    <row r="100" spans="1:11">
      <c r="A100" s="543"/>
      <c r="B100" s="544"/>
      <c r="C100" s="543"/>
      <c r="D100" s="545"/>
      <c r="E100" s="540"/>
      <c r="F100" s="255" t="s">
        <v>23</v>
      </c>
      <c r="G100" s="541"/>
      <c r="H100" s="541"/>
      <c r="I100" s="541"/>
      <c r="J100" s="541"/>
      <c r="K100" s="608"/>
    </row>
    <row r="101" spans="1:11">
      <c r="A101" s="543"/>
      <c r="B101" s="544"/>
      <c r="C101" s="543"/>
      <c r="D101" s="545"/>
      <c r="E101" s="540"/>
      <c r="F101" s="255">
        <f>F105+F109</f>
        <v>70000</v>
      </c>
      <c r="G101" s="541"/>
      <c r="H101" s="541"/>
      <c r="I101" s="541"/>
      <c r="J101" s="541"/>
      <c r="K101" s="608"/>
    </row>
    <row r="102" spans="1:11" s="23" customFormat="1" ht="20.25" customHeight="1">
      <c r="A102" s="446"/>
      <c r="B102" s="447" t="s">
        <v>1206</v>
      </c>
      <c r="C102" s="446"/>
      <c r="D102" s="448"/>
      <c r="E102" s="448"/>
      <c r="F102" s="254" t="s">
        <v>22</v>
      </c>
      <c r="G102" s="449" t="s">
        <v>21</v>
      </c>
      <c r="H102" s="449" t="s">
        <v>21</v>
      </c>
      <c r="I102" s="449"/>
      <c r="J102" s="449" t="s">
        <v>21</v>
      </c>
      <c r="K102" s="450" t="s">
        <v>1207</v>
      </c>
    </row>
    <row r="103" spans="1:11" s="23" customFormat="1">
      <c r="A103" s="446"/>
      <c r="B103" s="447"/>
      <c r="C103" s="446"/>
      <c r="D103" s="448"/>
      <c r="E103" s="488"/>
      <c r="F103" s="254">
        <v>46238.89</v>
      </c>
      <c r="G103" s="449"/>
      <c r="H103" s="449"/>
      <c r="I103" s="449"/>
      <c r="J103" s="449"/>
      <c r="K103" s="450"/>
    </row>
    <row r="104" spans="1:11" s="23" customFormat="1">
      <c r="A104" s="446"/>
      <c r="B104" s="447"/>
      <c r="C104" s="446"/>
      <c r="D104" s="448"/>
      <c r="E104" s="488"/>
      <c r="F104" s="254" t="s">
        <v>23</v>
      </c>
      <c r="G104" s="449"/>
      <c r="H104" s="449"/>
      <c r="I104" s="449"/>
      <c r="J104" s="449"/>
      <c r="K104" s="450"/>
    </row>
    <row r="105" spans="1:11" s="23" customFormat="1">
      <c r="A105" s="446"/>
      <c r="B105" s="447"/>
      <c r="C105" s="446"/>
      <c r="D105" s="448"/>
      <c r="E105" s="488"/>
      <c r="F105" s="254">
        <v>35000</v>
      </c>
      <c r="G105" s="449"/>
      <c r="H105" s="449"/>
      <c r="I105" s="449"/>
      <c r="J105" s="449"/>
      <c r="K105" s="450"/>
    </row>
    <row r="106" spans="1:11" s="23" customFormat="1" ht="20.25" customHeight="1">
      <c r="A106" s="446"/>
      <c r="B106" s="447" t="s">
        <v>1208</v>
      </c>
      <c r="C106" s="446"/>
      <c r="D106" s="448"/>
      <c r="E106" s="448"/>
      <c r="F106" s="254" t="s">
        <v>22</v>
      </c>
      <c r="G106" s="449" t="s">
        <v>21</v>
      </c>
      <c r="H106" s="449" t="s">
        <v>21</v>
      </c>
      <c r="I106" s="449"/>
      <c r="J106" s="449" t="s">
        <v>21</v>
      </c>
      <c r="K106" s="450" t="s">
        <v>1207</v>
      </c>
    </row>
    <row r="107" spans="1:11" s="23" customFormat="1">
      <c r="A107" s="446"/>
      <c r="B107" s="447"/>
      <c r="C107" s="446"/>
      <c r="D107" s="448"/>
      <c r="E107" s="488"/>
      <c r="F107" s="254">
        <v>46238.89</v>
      </c>
      <c r="G107" s="449"/>
      <c r="H107" s="449"/>
      <c r="I107" s="449"/>
      <c r="J107" s="449"/>
      <c r="K107" s="450"/>
    </row>
    <row r="108" spans="1:11" s="23" customFormat="1">
      <c r="A108" s="446"/>
      <c r="B108" s="447"/>
      <c r="C108" s="446"/>
      <c r="D108" s="448"/>
      <c r="E108" s="488"/>
      <c r="F108" s="254" t="s">
        <v>23</v>
      </c>
      <c r="G108" s="449"/>
      <c r="H108" s="449"/>
      <c r="I108" s="449"/>
      <c r="J108" s="449"/>
      <c r="K108" s="450"/>
    </row>
    <row r="109" spans="1:11" s="23" customFormat="1">
      <c r="A109" s="446"/>
      <c r="B109" s="447"/>
      <c r="C109" s="446"/>
      <c r="D109" s="448"/>
      <c r="E109" s="488"/>
      <c r="F109" s="254">
        <v>35000</v>
      </c>
      <c r="G109" s="449"/>
      <c r="H109" s="449"/>
      <c r="I109" s="449"/>
      <c r="J109" s="449"/>
      <c r="K109" s="450"/>
    </row>
    <row r="110" spans="1:11" ht="20.25" customHeight="1">
      <c r="A110" s="543" t="s">
        <v>18</v>
      </c>
      <c r="B110" s="544" t="s">
        <v>280</v>
      </c>
      <c r="C110" s="543" t="s">
        <v>20</v>
      </c>
      <c r="D110" s="545"/>
      <c r="E110" s="255" t="s">
        <v>22</v>
      </c>
      <c r="F110" s="255" t="s">
        <v>22</v>
      </c>
      <c r="G110" s="541" t="s">
        <v>21</v>
      </c>
      <c r="H110" s="541" t="s">
        <v>21</v>
      </c>
      <c r="I110" s="541"/>
      <c r="J110" s="541" t="s">
        <v>21</v>
      </c>
      <c r="K110" s="608" t="s">
        <v>1329</v>
      </c>
    </row>
    <row r="111" spans="1:11">
      <c r="A111" s="543"/>
      <c r="B111" s="544"/>
      <c r="C111" s="543"/>
      <c r="D111" s="545"/>
      <c r="E111" s="240">
        <v>22500000</v>
      </c>
      <c r="F111" s="255">
        <f>F115+F119+F123+F127</f>
        <v>13214417.34</v>
      </c>
      <c r="G111" s="541"/>
      <c r="H111" s="541"/>
      <c r="I111" s="541"/>
      <c r="J111" s="541"/>
      <c r="K111" s="539"/>
    </row>
    <row r="112" spans="1:11">
      <c r="A112" s="543"/>
      <c r="B112" s="544"/>
      <c r="C112" s="543"/>
      <c r="D112" s="545"/>
      <c r="E112" s="540"/>
      <c r="F112" s="255" t="s">
        <v>23</v>
      </c>
      <c r="G112" s="541"/>
      <c r="H112" s="541"/>
      <c r="I112" s="541"/>
      <c r="J112" s="541"/>
      <c r="K112" s="539"/>
    </row>
    <row r="113" spans="1:11" ht="47.25" customHeight="1">
      <c r="A113" s="543"/>
      <c r="B113" s="544"/>
      <c r="C113" s="543"/>
      <c r="D113" s="545"/>
      <c r="E113" s="540"/>
      <c r="F113" s="255">
        <f>F117+F121+F125+F129</f>
        <v>13119444.34</v>
      </c>
      <c r="G113" s="541"/>
      <c r="H113" s="541"/>
      <c r="I113" s="541"/>
      <c r="J113" s="541"/>
      <c r="K113" s="539"/>
    </row>
    <row r="114" spans="1:11" ht="20.25" customHeight="1">
      <c r="A114" s="446"/>
      <c r="B114" s="447" t="s">
        <v>711</v>
      </c>
      <c r="C114" s="446"/>
      <c r="D114" s="448">
        <v>2012</v>
      </c>
      <c r="E114" s="448"/>
      <c r="F114" s="254" t="s">
        <v>22</v>
      </c>
      <c r="G114" s="449" t="s">
        <v>21</v>
      </c>
      <c r="H114" s="449" t="s">
        <v>21</v>
      </c>
      <c r="I114" s="449"/>
      <c r="J114" s="449" t="s">
        <v>21</v>
      </c>
      <c r="K114" s="450"/>
    </row>
    <row r="115" spans="1:11">
      <c r="A115" s="446"/>
      <c r="B115" s="447"/>
      <c r="C115" s="446"/>
      <c r="D115" s="448"/>
      <c r="E115" s="488"/>
      <c r="F115" s="254">
        <v>2937908</v>
      </c>
      <c r="G115" s="449"/>
      <c r="H115" s="449"/>
      <c r="I115" s="449"/>
      <c r="J115" s="449"/>
      <c r="K115" s="450"/>
    </row>
    <row r="116" spans="1:11">
      <c r="A116" s="446"/>
      <c r="B116" s="447"/>
      <c r="C116" s="446"/>
      <c r="D116" s="448"/>
      <c r="E116" s="488"/>
      <c r="F116" s="254" t="s">
        <v>23</v>
      </c>
      <c r="G116" s="449"/>
      <c r="H116" s="449"/>
      <c r="I116" s="449"/>
      <c r="J116" s="449"/>
      <c r="K116" s="450"/>
    </row>
    <row r="117" spans="1:11" ht="39" customHeight="1">
      <c r="A117" s="446"/>
      <c r="B117" s="447"/>
      <c r="C117" s="446"/>
      <c r="D117" s="448"/>
      <c r="E117" s="488"/>
      <c r="F117" s="254">
        <v>2937908</v>
      </c>
      <c r="G117" s="449"/>
      <c r="H117" s="449"/>
      <c r="I117" s="449"/>
      <c r="J117" s="449"/>
      <c r="K117" s="450"/>
    </row>
    <row r="118" spans="1:11" s="23" customFormat="1" ht="20.25" customHeight="1">
      <c r="A118" s="446"/>
      <c r="B118" s="447" t="s">
        <v>712</v>
      </c>
      <c r="C118" s="446"/>
      <c r="D118" s="448">
        <v>2013</v>
      </c>
      <c r="E118" s="448"/>
      <c r="F118" s="254" t="s">
        <v>22</v>
      </c>
      <c r="G118" s="449" t="s">
        <v>21</v>
      </c>
      <c r="H118" s="449" t="s">
        <v>21</v>
      </c>
      <c r="I118" s="449"/>
      <c r="J118" s="449" t="s">
        <v>21</v>
      </c>
      <c r="K118" s="450" t="s">
        <v>1070</v>
      </c>
    </row>
    <row r="119" spans="1:11" s="23" customFormat="1">
      <c r="A119" s="446"/>
      <c r="B119" s="447"/>
      <c r="C119" s="446"/>
      <c r="D119" s="448"/>
      <c r="E119" s="488"/>
      <c r="F119" s="254">
        <v>3106257.08</v>
      </c>
      <c r="G119" s="449"/>
      <c r="H119" s="449"/>
      <c r="I119" s="449"/>
      <c r="J119" s="449"/>
      <c r="K119" s="450"/>
    </row>
    <row r="120" spans="1:11" s="23" customFormat="1">
      <c r="A120" s="446"/>
      <c r="B120" s="447"/>
      <c r="C120" s="446"/>
      <c r="D120" s="448"/>
      <c r="E120" s="488"/>
      <c r="F120" s="254" t="s">
        <v>23</v>
      </c>
      <c r="G120" s="449"/>
      <c r="H120" s="449"/>
      <c r="I120" s="449"/>
      <c r="J120" s="449"/>
      <c r="K120" s="450"/>
    </row>
    <row r="121" spans="1:11" s="23" customFormat="1" ht="37.5" customHeight="1">
      <c r="A121" s="446"/>
      <c r="B121" s="447"/>
      <c r="C121" s="446"/>
      <c r="D121" s="448"/>
      <c r="E121" s="488"/>
      <c r="F121" s="254">
        <v>3106257.08</v>
      </c>
      <c r="G121" s="449"/>
      <c r="H121" s="449"/>
      <c r="I121" s="449"/>
      <c r="J121" s="449"/>
      <c r="K121" s="450"/>
    </row>
    <row r="122" spans="1:11" s="23" customFormat="1" ht="20.25" customHeight="1">
      <c r="A122" s="446"/>
      <c r="B122" s="447" t="s">
        <v>1089</v>
      </c>
      <c r="C122" s="446"/>
      <c r="D122" s="448">
        <v>2013</v>
      </c>
      <c r="E122" s="448"/>
      <c r="F122" s="254" t="s">
        <v>22</v>
      </c>
      <c r="G122" s="449" t="s">
        <v>21</v>
      </c>
      <c r="H122" s="449" t="s">
        <v>21</v>
      </c>
      <c r="I122" s="449"/>
      <c r="J122" s="449" t="s">
        <v>21</v>
      </c>
      <c r="K122" s="450" t="s">
        <v>1090</v>
      </c>
    </row>
    <row r="123" spans="1:11" s="23" customFormat="1">
      <c r="A123" s="446"/>
      <c r="B123" s="447"/>
      <c r="C123" s="446"/>
      <c r="D123" s="448"/>
      <c r="E123" s="488"/>
      <c r="F123" s="254">
        <v>6537132.2599999998</v>
      </c>
      <c r="G123" s="449"/>
      <c r="H123" s="449"/>
      <c r="I123" s="449"/>
      <c r="J123" s="449"/>
      <c r="K123" s="450"/>
    </row>
    <row r="124" spans="1:11" s="23" customFormat="1">
      <c r="A124" s="446"/>
      <c r="B124" s="447"/>
      <c r="C124" s="446"/>
      <c r="D124" s="448"/>
      <c r="E124" s="488"/>
      <c r="F124" s="254" t="s">
        <v>23</v>
      </c>
      <c r="G124" s="449"/>
      <c r="H124" s="449"/>
      <c r="I124" s="449"/>
      <c r="J124" s="449"/>
      <c r="K124" s="450"/>
    </row>
    <row r="125" spans="1:11" s="23" customFormat="1" ht="216.75" customHeight="1">
      <c r="A125" s="446"/>
      <c r="B125" s="447"/>
      <c r="C125" s="446"/>
      <c r="D125" s="448"/>
      <c r="E125" s="488"/>
      <c r="F125" s="254">
        <v>6537132.2599999998</v>
      </c>
      <c r="G125" s="449"/>
      <c r="H125" s="449"/>
      <c r="I125" s="449"/>
      <c r="J125" s="449"/>
      <c r="K125" s="450"/>
    </row>
    <row r="126" spans="1:11" s="23" customFormat="1" ht="20.25" customHeight="1">
      <c r="A126" s="446"/>
      <c r="B126" s="447" t="s">
        <v>1238</v>
      </c>
      <c r="C126" s="446"/>
      <c r="D126" s="448"/>
      <c r="E126" s="448"/>
      <c r="F126" s="254" t="s">
        <v>22</v>
      </c>
      <c r="G126" s="449" t="s">
        <v>21</v>
      </c>
      <c r="H126" s="449" t="s">
        <v>21</v>
      </c>
      <c r="I126" s="449"/>
      <c r="J126" s="449" t="s">
        <v>21</v>
      </c>
      <c r="K126" s="450" t="s">
        <v>1239</v>
      </c>
    </row>
    <row r="127" spans="1:11" s="23" customFormat="1">
      <c r="A127" s="446"/>
      <c r="B127" s="447"/>
      <c r="C127" s="446"/>
      <c r="D127" s="448"/>
      <c r="E127" s="488"/>
      <c r="F127" s="254">
        <v>633120</v>
      </c>
      <c r="G127" s="449"/>
      <c r="H127" s="449"/>
      <c r="I127" s="449"/>
      <c r="J127" s="449"/>
      <c r="K127" s="450"/>
    </row>
    <row r="128" spans="1:11" s="23" customFormat="1">
      <c r="A128" s="446"/>
      <c r="B128" s="447"/>
      <c r="C128" s="446"/>
      <c r="D128" s="448"/>
      <c r="E128" s="488"/>
      <c r="F128" s="254" t="s">
        <v>23</v>
      </c>
      <c r="G128" s="449"/>
      <c r="H128" s="449"/>
      <c r="I128" s="449"/>
      <c r="J128" s="449"/>
      <c r="K128" s="450"/>
    </row>
    <row r="129" spans="1:11" s="23" customFormat="1" ht="284.25" customHeight="1">
      <c r="A129" s="446"/>
      <c r="B129" s="447"/>
      <c r="C129" s="446"/>
      <c r="D129" s="448"/>
      <c r="E129" s="488"/>
      <c r="F129" s="254">
        <v>538147</v>
      </c>
      <c r="G129" s="449"/>
      <c r="H129" s="449"/>
      <c r="I129" s="449"/>
      <c r="J129" s="449"/>
      <c r="K129" s="450"/>
    </row>
    <row r="130" spans="1:11" ht="20.25" customHeight="1">
      <c r="A130" s="543" t="s">
        <v>18</v>
      </c>
      <c r="B130" s="544" t="s">
        <v>281</v>
      </c>
      <c r="C130" s="543" t="s">
        <v>20</v>
      </c>
      <c r="D130" s="545"/>
      <c r="E130" s="255" t="s">
        <v>22</v>
      </c>
      <c r="F130" s="255" t="s">
        <v>22</v>
      </c>
      <c r="G130" s="541" t="s">
        <v>21</v>
      </c>
      <c r="H130" s="541" t="s">
        <v>21</v>
      </c>
      <c r="I130" s="541"/>
      <c r="J130" s="541" t="s">
        <v>21</v>
      </c>
      <c r="K130" s="539"/>
    </row>
    <row r="131" spans="1:11">
      <c r="A131" s="543"/>
      <c r="B131" s="544"/>
      <c r="C131" s="543"/>
      <c r="D131" s="545"/>
      <c r="E131" s="240">
        <v>1500000</v>
      </c>
      <c r="F131" s="255">
        <v>0</v>
      </c>
      <c r="G131" s="541"/>
      <c r="H131" s="541"/>
      <c r="I131" s="541"/>
      <c r="J131" s="541"/>
      <c r="K131" s="539"/>
    </row>
    <row r="132" spans="1:11">
      <c r="A132" s="543"/>
      <c r="B132" s="544"/>
      <c r="C132" s="543"/>
      <c r="D132" s="545"/>
      <c r="E132" s="540"/>
      <c r="F132" s="255" t="s">
        <v>23</v>
      </c>
      <c r="G132" s="541"/>
      <c r="H132" s="541"/>
      <c r="I132" s="541"/>
      <c r="J132" s="541"/>
      <c r="K132" s="539"/>
    </row>
    <row r="133" spans="1:11">
      <c r="A133" s="543"/>
      <c r="B133" s="544"/>
      <c r="C133" s="543"/>
      <c r="D133" s="545"/>
      <c r="E133" s="540"/>
      <c r="F133" s="255">
        <v>0</v>
      </c>
      <c r="G133" s="541"/>
      <c r="H133" s="541"/>
      <c r="I133" s="541"/>
      <c r="J133" s="541"/>
      <c r="K133" s="539"/>
    </row>
    <row r="134" spans="1:11" ht="20.25" customHeight="1">
      <c r="A134" s="543" t="s">
        <v>18</v>
      </c>
      <c r="B134" s="544" t="s">
        <v>282</v>
      </c>
      <c r="C134" s="543" t="s">
        <v>20</v>
      </c>
      <c r="D134" s="545"/>
      <c r="E134" s="255" t="s">
        <v>22</v>
      </c>
      <c r="F134" s="255" t="s">
        <v>22</v>
      </c>
      <c r="G134" s="541" t="s">
        <v>21</v>
      </c>
      <c r="H134" s="541" t="s">
        <v>21</v>
      </c>
      <c r="I134" s="541"/>
      <c r="J134" s="541" t="s">
        <v>21</v>
      </c>
      <c r="K134" s="539"/>
    </row>
    <row r="135" spans="1:11">
      <c r="A135" s="543"/>
      <c r="B135" s="544"/>
      <c r="C135" s="543"/>
      <c r="D135" s="545"/>
      <c r="E135" s="240">
        <v>14000000</v>
      </c>
      <c r="F135" s="255">
        <v>0</v>
      </c>
      <c r="G135" s="541"/>
      <c r="H135" s="541"/>
      <c r="I135" s="541"/>
      <c r="J135" s="541"/>
      <c r="K135" s="539"/>
    </row>
    <row r="136" spans="1:11">
      <c r="A136" s="543"/>
      <c r="B136" s="544"/>
      <c r="C136" s="543"/>
      <c r="D136" s="545"/>
      <c r="E136" s="540"/>
      <c r="F136" s="255" t="s">
        <v>23</v>
      </c>
      <c r="G136" s="541"/>
      <c r="H136" s="541"/>
      <c r="I136" s="541"/>
      <c r="J136" s="541"/>
      <c r="K136" s="539"/>
    </row>
    <row r="137" spans="1:11">
      <c r="A137" s="543"/>
      <c r="B137" s="544"/>
      <c r="C137" s="543"/>
      <c r="D137" s="545"/>
      <c r="E137" s="540"/>
      <c r="F137" s="255">
        <v>0</v>
      </c>
      <c r="G137" s="541"/>
      <c r="H137" s="541"/>
      <c r="I137" s="541"/>
      <c r="J137" s="541"/>
      <c r="K137" s="539"/>
    </row>
    <row r="138" spans="1:11" ht="20.25" customHeight="1">
      <c r="A138" s="543" t="s">
        <v>18</v>
      </c>
      <c r="B138" s="544" t="s">
        <v>283</v>
      </c>
      <c r="C138" s="543" t="s">
        <v>20</v>
      </c>
      <c r="D138" s="545"/>
      <c r="E138" s="255" t="s">
        <v>22</v>
      </c>
      <c r="F138" s="255" t="s">
        <v>22</v>
      </c>
      <c r="G138" s="541" t="s">
        <v>21</v>
      </c>
      <c r="H138" s="541" t="s">
        <v>21</v>
      </c>
      <c r="I138" s="541"/>
      <c r="J138" s="541" t="s">
        <v>21</v>
      </c>
      <c r="K138" s="542" t="s">
        <v>1331</v>
      </c>
    </row>
    <row r="139" spans="1:11">
      <c r="A139" s="543"/>
      <c r="B139" s="544"/>
      <c r="C139" s="543"/>
      <c r="D139" s="545"/>
      <c r="E139" s="240">
        <v>17500000</v>
      </c>
      <c r="F139" s="255">
        <f>F143+F147+F151</f>
        <v>18773094</v>
      </c>
      <c r="G139" s="541"/>
      <c r="H139" s="541"/>
      <c r="I139" s="541"/>
      <c r="J139" s="541"/>
      <c r="K139" s="542"/>
    </row>
    <row r="140" spans="1:11">
      <c r="A140" s="543"/>
      <c r="B140" s="544"/>
      <c r="C140" s="543"/>
      <c r="D140" s="545"/>
      <c r="E140" s="540"/>
      <c r="F140" s="255" t="s">
        <v>23</v>
      </c>
      <c r="G140" s="541"/>
      <c r="H140" s="541"/>
      <c r="I140" s="541"/>
      <c r="J140" s="541"/>
      <c r="K140" s="542"/>
    </row>
    <row r="141" spans="1:11">
      <c r="A141" s="543"/>
      <c r="B141" s="544"/>
      <c r="C141" s="543"/>
      <c r="D141" s="545"/>
      <c r="E141" s="540"/>
      <c r="F141" s="255">
        <f>F145+F149+F153</f>
        <v>12202509</v>
      </c>
      <c r="G141" s="541"/>
      <c r="H141" s="541"/>
      <c r="I141" s="541"/>
      <c r="J141" s="541"/>
      <c r="K141" s="542"/>
    </row>
    <row r="142" spans="1:11" ht="20.25" customHeight="1">
      <c r="A142" s="446"/>
      <c r="B142" s="447" t="s">
        <v>728</v>
      </c>
      <c r="C142" s="446"/>
      <c r="D142" s="448"/>
      <c r="E142" s="448"/>
      <c r="F142" s="254" t="s">
        <v>22</v>
      </c>
      <c r="G142" s="449" t="s">
        <v>21</v>
      </c>
      <c r="H142" s="449" t="s">
        <v>21</v>
      </c>
      <c r="I142" s="449"/>
      <c r="J142" s="449" t="s">
        <v>21</v>
      </c>
      <c r="K142" s="450" t="s">
        <v>1341</v>
      </c>
    </row>
    <row r="143" spans="1:11">
      <c r="A143" s="446"/>
      <c r="B143" s="447"/>
      <c r="C143" s="446"/>
      <c r="D143" s="448"/>
      <c r="E143" s="488"/>
      <c r="F143" s="254">
        <v>4685988</v>
      </c>
      <c r="G143" s="449"/>
      <c r="H143" s="449"/>
      <c r="I143" s="449"/>
      <c r="J143" s="449"/>
      <c r="K143" s="450"/>
    </row>
    <row r="144" spans="1:11">
      <c r="A144" s="446"/>
      <c r="B144" s="447"/>
      <c r="C144" s="446"/>
      <c r="D144" s="448"/>
      <c r="E144" s="488"/>
      <c r="F144" s="254" t="s">
        <v>23</v>
      </c>
      <c r="G144" s="449"/>
      <c r="H144" s="449"/>
      <c r="I144" s="449"/>
      <c r="J144" s="449"/>
      <c r="K144" s="450"/>
    </row>
    <row r="145" spans="1:11">
      <c r="A145" s="446"/>
      <c r="B145" s="447"/>
      <c r="C145" s="446"/>
      <c r="D145" s="448"/>
      <c r="E145" s="488"/>
      <c r="F145" s="254">
        <v>3045892</v>
      </c>
      <c r="G145" s="449"/>
      <c r="H145" s="449"/>
      <c r="I145" s="449"/>
      <c r="J145" s="449"/>
      <c r="K145" s="450"/>
    </row>
    <row r="146" spans="1:11" ht="20.25" customHeight="1">
      <c r="A146" s="446"/>
      <c r="B146" s="447" t="s">
        <v>729</v>
      </c>
      <c r="C146" s="446"/>
      <c r="D146" s="448"/>
      <c r="E146" s="448"/>
      <c r="F146" s="254" t="s">
        <v>22</v>
      </c>
      <c r="G146" s="449" t="s">
        <v>21</v>
      </c>
      <c r="H146" s="449" t="s">
        <v>21</v>
      </c>
      <c r="I146" s="449"/>
      <c r="J146" s="449" t="s">
        <v>21</v>
      </c>
      <c r="K146" s="450" t="s">
        <v>1342</v>
      </c>
    </row>
    <row r="147" spans="1:11">
      <c r="A147" s="446"/>
      <c r="B147" s="447"/>
      <c r="C147" s="446"/>
      <c r="D147" s="448"/>
      <c r="E147" s="488"/>
      <c r="F147" s="254">
        <v>7397830</v>
      </c>
      <c r="G147" s="449"/>
      <c r="H147" s="449"/>
      <c r="I147" s="449"/>
      <c r="J147" s="449"/>
      <c r="K147" s="450"/>
    </row>
    <row r="148" spans="1:11">
      <c r="A148" s="446"/>
      <c r="B148" s="447"/>
      <c r="C148" s="446"/>
      <c r="D148" s="448"/>
      <c r="E148" s="488"/>
      <c r="F148" s="254" t="s">
        <v>23</v>
      </c>
      <c r="G148" s="449"/>
      <c r="H148" s="449"/>
      <c r="I148" s="449"/>
      <c r="J148" s="449"/>
      <c r="K148" s="450"/>
    </row>
    <row r="149" spans="1:11">
      <c r="A149" s="446"/>
      <c r="B149" s="447"/>
      <c r="C149" s="446"/>
      <c r="D149" s="448"/>
      <c r="E149" s="488"/>
      <c r="F149" s="254">
        <v>4808588</v>
      </c>
      <c r="G149" s="449"/>
      <c r="H149" s="449"/>
      <c r="I149" s="449"/>
      <c r="J149" s="449"/>
      <c r="K149" s="450"/>
    </row>
    <row r="150" spans="1:11" ht="20.25" customHeight="1">
      <c r="A150" s="446"/>
      <c r="B150" s="447" t="s">
        <v>730</v>
      </c>
      <c r="C150" s="446"/>
      <c r="D150" s="448"/>
      <c r="E150" s="448"/>
      <c r="F150" s="254" t="s">
        <v>22</v>
      </c>
      <c r="G150" s="449" t="s">
        <v>21</v>
      </c>
      <c r="H150" s="449" t="s">
        <v>21</v>
      </c>
      <c r="I150" s="449"/>
      <c r="J150" s="449" t="s">
        <v>21</v>
      </c>
      <c r="K150" s="450" t="s">
        <v>1343</v>
      </c>
    </row>
    <row r="151" spans="1:11">
      <c r="A151" s="446"/>
      <c r="B151" s="447"/>
      <c r="C151" s="446"/>
      <c r="D151" s="448"/>
      <c r="E151" s="488"/>
      <c r="F151" s="254">
        <v>6689276</v>
      </c>
      <c r="G151" s="449"/>
      <c r="H151" s="449"/>
      <c r="I151" s="449"/>
      <c r="J151" s="449"/>
      <c r="K151" s="450"/>
    </row>
    <row r="152" spans="1:11">
      <c r="A152" s="446"/>
      <c r="B152" s="447"/>
      <c r="C152" s="446"/>
      <c r="D152" s="448"/>
      <c r="E152" s="488"/>
      <c r="F152" s="254" t="s">
        <v>23</v>
      </c>
      <c r="G152" s="449"/>
      <c r="H152" s="449"/>
      <c r="I152" s="449"/>
      <c r="J152" s="449"/>
      <c r="K152" s="450"/>
    </row>
    <row r="153" spans="1:11">
      <c r="A153" s="446"/>
      <c r="B153" s="447"/>
      <c r="C153" s="446"/>
      <c r="D153" s="448"/>
      <c r="E153" s="488"/>
      <c r="F153" s="254">
        <v>4348029</v>
      </c>
      <c r="G153" s="449"/>
      <c r="H153" s="449"/>
      <c r="I153" s="449"/>
      <c r="J153" s="449"/>
      <c r="K153" s="450"/>
    </row>
    <row r="154" spans="1:11" ht="20.25" customHeight="1">
      <c r="A154" s="543" t="s">
        <v>18</v>
      </c>
      <c r="B154" s="544" t="s">
        <v>284</v>
      </c>
      <c r="C154" s="543" t="s">
        <v>20</v>
      </c>
      <c r="D154" s="545"/>
      <c r="E154" s="255" t="s">
        <v>22</v>
      </c>
      <c r="F154" s="255" t="s">
        <v>22</v>
      </c>
      <c r="G154" s="541" t="s">
        <v>21</v>
      </c>
      <c r="H154" s="541" t="s">
        <v>21</v>
      </c>
      <c r="I154" s="541"/>
      <c r="J154" s="541" t="s">
        <v>21</v>
      </c>
      <c r="K154" s="539"/>
    </row>
    <row r="155" spans="1:11">
      <c r="A155" s="543"/>
      <c r="B155" s="544"/>
      <c r="C155" s="543"/>
      <c r="D155" s="545"/>
      <c r="E155" s="240">
        <v>75000</v>
      </c>
      <c r="F155" s="255">
        <v>604876</v>
      </c>
      <c r="G155" s="541"/>
      <c r="H155" s="541"/>
      <c r="I155" s="541"/>
      <c r="J155" s="541"/>
      <c r="K155" s="539"/>
    </row>
    <row r="156" spans="1:11">
      <c r="A156" s="543"/>
      <c r="B156" s="544"/>
      <c r="C156" s="543"/>
      <c r="D156" s="545"/>
      <c r="E156" s="540"/>
      <c r="F156" s="255" t="s">
        <v>23</v>
      </c>
      <c r="G156" s="541"/>
      <c r="H156" s="541"/>
      <c r="I156" s="541"/>
      <c r="J156" s="541"/>
      <c r="K156" s="539"/>
    </row>
    <row r="157" spans="1:11">
      <c r="A157" s="543"/>
      <c r="B157" s="544"/>
      <c r="C157" s="543"/>
      <c r="D157" s="545"/>
      <c r="E157" s="540"/>
      <c r="F157" s="255">
        <v>604876</v>
      </c>
      <c r="G157" s="541"/>
      <c r="H157" s="541"/>
      <c r="I157" s="541"/>
      <c r="J157" s="541"/>
      <c r="K157" s="539"/>
    </row>
    <row r="158" spans="1:11" ht="20.25" customHeight="1">
      <c r="A158" s="446"/>
      <c r="B158" s="447" t="s">
        <v>715</v>
      </c>
      <c r="C158" s="446"/>
      <c r="D158" s="448"/>
      <c r="E158" s="448"/>
      <c r="F158" s="254" t="s">
        <v>22</v>
      </c>
      <c r="G158" s="449" t="s">
        <v>21</v>
      </c>
      <c r="H158" s="449" t="s">
        <v>21</v>
      </c>
      <c r="I158" s="449"/>
      <c r="J158" s="449" t="s">
        <v>21</v>
      </c>
      <c r="K158" s="450"/>
    </row>
    <row r="159" spans="1:11">
      <c r="A159" s="446"/>
      <c r="B159" s="447"/>
      <c r="C159" s="446"/>
      <c r="D159" s="448"/>
      <c r="E159" s="488"/>
      <c r="F159" s="254">
        <v>604876</v>
      </c>
      <c r="G159" s="449"/>
      <c r="H159" s="449"/>
      <c r="I159" s="449"/>
      <c r="J159" s="449"/>
      <c r="K159" s="450"/>
    </row>
    <row r="160" spans="1:11">
      <c r="A160" s="446"/>
      <c r="B160" s="447"/>
      <c r="C160" s="446"/>
      <c r="D160" s="448"/>
      <c r="E160" s="488"/>
      <c r="F160" s="254" t="s">
        <v>23</v>
      </c>
      <c r="G160" s="449"/>
      <c r="H160" s="449"/>
      <c r="I160" s="449"/>
      <c r="J160" s="449"/>
      <c r="K160" s="450"/>
    </row>
    <row r="161" spans="1:11">
      <c r="A161" s="446"/>
      <c r="B161" s="447"/>
      <c r="C161" s="446"/>
      <c r="D161" s="448"/>
      <c r="E161" s="488"/>
      <c r="F161" s="254">
        <v>604876</v>
      </c>
      <c r="G161" s="449"/>
      <c r="H161" s="449"/>
      <c r="I161" s="449"/>
      <c r="J161" s="449"/>
      <c r="K161" s="450"/>
    </row>
    <row r="162" spans="1:11" ht="20.25" customHeight="1">
      <c r="A162" s="543" t="s">
        <v>18</v>
      </c>
      <c r="B162" s="544" t="s">
        <v>285</v>
      </c>
      <c r="C162" s="543" t="s">
        <v>20</v>
      </c>
      <c r="D162" s="545"/>
      <c r="E162" s="255" t="s">
        <v>22</v>
      </c>
      <c r="F162" s="255" t="s">
        <v>22</v>
      </c>
      <c r="G162" s="541" t="s">
        <v>21</v>
      </c>
      <c r="H162" s="541" t="s">
        <v>21</v>
      </c>
      <c r="I162" s="541"/>
      <c r="J162" s="541" t="s">
        <v>21</v>
      </c>
      <c r="K162" s="608" t="s">
        <v>1332</v>
      </c>
    </row>
    <row r="163" spans="1:11">
      <c r="A163" s="543"/>
      <c r="B163" s="544"/>
      <c r="C163" s="543"/>
      <c r="D163" s="545"/>
      <c r="E163" s="240">
        <v>3000000</v>
      </c>
      <c r="F163" s="255">
        <f>F167+F171</f>
        <v>1985646.99</v>
      </c>
      <c r="G163" s="541"/>
      <c r="H163" s="541"/>
      <c r="I163" s="541"/>
      <c r="J163" s="541"/>
      <c r="K163" s="539"/>
    </row>
    <row r="164" spans="1:11">
      <c r="A164" s="543"/>
      <c r="B164" s="544"/>
      <c r="C164" s="543"/>
      <c r="D164" s="545"/>
      <c r="E164" s="540"/>
      <c r="F164" s="255" t="s">
        <v>23</v>
      </c>
      <c r="G164" s="541"/>
      <c r="H164" s="541"/>
      <c r="I164" s="541"/>
      <c r="J164" s="541"/>
      <c r="K164" s="539"/>
    </row>
    <row r="165" spans="1:11">
      <c r="A165" s="543"/>
      <c r="B165" s="544"/>
      <c r="C165" s="543"/>
      <c r="D165" s="545"/>
      <c r="E165" s="540"/>
      <c r="F165" s="255">
        <f>F169+F173</f>
        <v>1969273.49</v>
      </c>
      <c r="G165" s="541"/>
      <c r="H165" s="541"/>
      <c r="I165" s="541"/>
      <c r="J165" s="541"/>
      <c r="K165" s="539"/>
    </row>
    <row r="166" spans="1:11" ht="20.25" customHeight="1">
      <c r="A166" s="446"/>
      <c r="B166" s="447" t="s">
        <v>710</v>
      </c>
      <c r="C166" s="446"/>
      <c r="D166" s="448">
        <v>2012</v>
      </c>
      <c r="E166" s="448"/>
      <c r="F166" s="254" t="s">
        <v>22</v>
      </c>
      <c r="G166" s="449" t="s">
        <v>21</v>
      </c>
      <c r="H166" s="449" t="s">
        <v>21</v>
      </c>
      <c r="I166" s="449"/>
      <c r="J166" s="449" t="s">
        <v>21</v>
      </c>
      <c r="K166" s="450"/>
    </row>
    <row r="167" spans="1:11">
      <c r="A167" s="446"/>
      <c r="B167" s="447"/>
      <c r="C167" s="446"/>
      <c r="D167" s="448"/>
      <c r="E167" s="488"/>
      <c r="F167" s="254">
        <v>1891304.44</v>
      </c>
      <c r="G167" s="449"/>
      <c r="H167" s="449"/>
      <c r="I167" s="449"/>
      <c r="J167" s="449"/>
      <c r="K167" s="450"/>
    </row>
    <row r="168" spans="1:11">
      <c r="A168" s="446"/>
      <c r="B168" s="447"/>
      <c r="C168" s="446"/>
      <c r="D168" s="448"/>
      <c r="E168" s="488"/>
      <c r="F168" s="254" t="s">
        <v>23</v>
      </c>
      <c r="G168" s="449"/>
      <c r="H168" s="449"/>
      <c r="I168" s="449"/>
      <c r="J168" s="449"/>
      <c r="K168" s="450"/>
    </row>
    <row r="169" spans="1:11" ht="127.5" customHeight="1">
      <c r="A169" s="446"/>
      <c r="B169" s="447"/>
      <c r="C169" s="446"/>
      <c r="D169" s="448"/>
      <c r="E169" s="488"/>
      <c r="F169" s="254">
        <v>1891304.44</v>
      </c>
      <c r="G169" s="449"/>
      <c r="H169" s="449"/>
      <c r="I169" s="449"/>
      <c r="J169" s="449"/>
      <c r="K169" s="450"/>
    </row>
    <row r="170" spans="1:11" s="23" customFormat="1" ht="20.25" customHeight="1">
      <c r="A170" s="446"/>
      <c r="B170" s="447" t="s">
        <v>1209</v>
      </c>
      <c r="C170" s="446"/>
      <c r="D170" s="448"/>
      <c r="E170" s="448"/>
      <c r="F170" s="254" t="s">
        <v>22</v>
      </c>
      <c r="G170" s="449" t="s">
        <v>21</v>
      </c>
      <c r="H170" s="449" t="s">
        <v>21</v>
      </c>
      <c r="I170" s="449"/>
      <c r="J170" s="449" t="s">
        <v>21</v>
      </c>
      <c r="K170" s="450" t="s">
        <v>1344</v>
      </c>
    </row>
    <row r="171" spans="1:11" s="23" customFormat="1">
      <c r="A171" s="446"/>
      <c r="B171" s="447"/>
      <c r="C171" s="446"/>
      <c r="D171" s="448"/>
      <c r="E171" s="488"/>
      <c r="F171" s="254">
        <v>94342.55</v>
      </c>
      <c r="G171" s="449"/>
      <c r="H171" s="449"/>
      <c r="I171" s="449"/>
      <c r="J171" s="449"/>
      <c r="K171" s="450"/>
    </row>
    <row r="172" spans="1:11" s="23" customFormat="1" ht="39.75" customHeight="1">
      <c r="A172" s="446"/>
      <c r="B172" s="447"/>
      <c r="C172" s="446"/>
      <c r="D172" s="448"/>
      <c r="E172" s="488"/>
      <c r="F172" s="254" t="s">
        <v>23</v>
      </c>
      <c r="G172" s="449"/>
      <c r="H172" s="449"/>
      <c r="I172" s="449"/>
      <c r="J172" s="449"/>
      <c r="K172" s="450"/>
    </row>
    <row r="173" spans="1:11" s="23" customFormat="1" ht="25.5" customHeight="1">
      <c r="A173" s="446"/>
      <c r="B173" s="447"/>
      <c r="C173" s="446"/>
      <c r="D173" s="448"/>
      <c r="E173" s="488"/>
      <c r="F173" s="254">
        <v>77969.05</v>
      </c>
      <c r="G173" s="449"/>
      <c r="H173" s="449"/>
      <c r="I173" s="449"/>
      <c r="J173" s="449"/>
      <c r="K173" s="450"/>
    </row>
    <row r="174" spans="1:11" ht="20.25" customHeight="1">
      <c r="A174" s="543" t="s">
        <v>18</v>
      </c>
      <c r="B174" s="544" t="s">
        <v>286</v>
      </c>
      <c r="C174" s="543" t="s">
        <v>20</v>
      </c>
      <c r="D174" s="545"/>
      <c r="E174" s="255" t="s">
        <v>22</v>
      </c>
      <c r="F174" s="255" t="s">
        <v>22</v>
      </c>
      <c r="G174" s="541" t="s">
        <v>21</v>
      </c>
      <c r="H174" s="541" t="s">
        <v>21</v>
      </c>
      <c r="I174" s="541"/>
      <c r="J174" s="541" t="s">
        <v>21</v>
      </c>
      <c r="K174" s="539"/>
    </row>
    <row r="175" spans="1:11">
      <c r="A175" s="543"/>
      <c r="B175" s="544"/>
      <c r="C175" s="543"/>
      <c r="D175" s="545"/>
      <c r="E175" s="240">
        <v>20820000</v>
      </c>
      <c r="F175" s="255">
        <v>0</v>
      </c>
      <c r="G175" s="541"/>
      <c r="H175" s="541"/>
      <c r="I175" s="541"/>
      <c r="J175" s="541"/>
      <c r="K175" s="539"/>
    </row>
    <row r="176" spans="1:11">
      <c r="A176" s="543"/>
      <c r="B176" s="544"/>
      <c r="C176" s="543"/>
      <c r="D176" s="545"/>
      <c r="E176" s="540"/>
      <c r="F176" s="255" t="s">
        <v>23</v>
      </c>
      <c r="G176" s="541"/>
      <c r="H176" s="541"/>
      <c r="I176" s="541"/>
      <c r="J176" s="541"/>
      <c r="K176" s="539"/>
    </row>
    <row r="177" spans="1:11">
      <c r="A177" s="543"/>
      <c r="B177" s="544"/>
      <c r="C177" s="543"/>
      <c r="D177" s="545"/>
      <c r="E177" s="540"/>
      <c r="F177" s="255">
        <v>0</v>
      </c>
      <c r="G177" s="541"/>
      <c r="H177" s="541"/>
      <c r="I177" s="541"/>
      <c r="J177" s="541"/>
      <c r="K177" s="539"/>
    </row>
    <row r="178" spans="1:11" ht="20.25" customHeight="1">
      <c r="A178" s="543" t="s">
        <v>18</v>
      </c>
      <c r="B178" s="544" t="s">
        <v>287</v>
      </c>
      <c r="C178" s="543" t="s">
        <v>20</v>
      </c>
      <c r="D178" s="545"/>
      <c r="E178" s="255" t="s">
        <v>22</v>
      </c>
      <c r="F178" s="255" t="s">
        <v>22</v>
      </c>
      <c r="G178" s="541" t="s">
        <v>21</v>
      </c>
      <c r="H178" s="541" t="s">
        <v>21</v>
      </c>
      <c r="I178" s="541"/>
      <c r="J178" s="541" t="s">
        <v>21</v>
      </c>
      <c r="K178" s="539"/>
    </row>
    <row r="179" spans="1:11">
      <c r="A179" s="543"/>
      <c r="B179" s="544"/>
      <c r="C179" s="543"/>
      <c r="D179" s="545"/>
      <c r="E179" s="240">
        <v>100000</v>
      </c>
      <c r="F179" s="255">
        <v>0</v>
      </c>
      <c r="G179" s="541"/>
      <c r="H179" s="541"/>
      <c r="I179" s="541"/>
      <c r="J179" s="541"/>
      <c r="K179" s="539"/>
    </row>
    <row r="180" spans="1:11">
      <c r="A180" s="543"/>
      <c r="B180" s="544"/>
      <c r="C180" s="543"/>
      <c r="D180" s="545"/>
      <c r="E180" s="540"/>
      <c r="F180" s="255" t="s">
        <v>23</v>
      </c>
      <c r="G180" s="541"/>
      <c r="H180" s="541"/>
      <c r="I180" s="541"/>
      <c r="J180" s="541"/>
      <c r="K180" s="539"/>
    </row>
    <row r="181" spans="1:11">
      <c r="A181" s="543"/>
      <c r="B181" s="544"/>
      <c r="C181" s="543"/>
      <c r="D181" s="545"/>
      <c r="E181" s="540"/>
      <c r="F181" s="255">
        <v>0</v>
      </c>
      <c r="G181" s="541"/>
      <c r="H181" s="541"/>
      <c r="I181" s="541"/>
      <c r="J181" s="541"/>
      <c r="K181" s="539"/>
    </row>
    <row r="182" spans="1:11" ht="20.25" customHeight="1">
      <c r="A182" s="543" t="s">
        <v>18</v>
      </c>
      <c r="B182" s="544" t="s">
        <v>288</v>
      </c>
      <c r="C182" s="543" t="s">
        <v>20</v>
      </c>
      <c r="D182" s="545"/>
      <c r="E182" s="255" t="s">
        <v>22</v>
      </c>
      <c r="F182" s="255" t="s">
        <v>22</v>
      </c>
      <c r="G182" s="541" t="s">
        <v>21</v>
      </c>
      <c r="H182" s="541" t="s">
        <v>21</v>
      </c>
      <c r="I182" s="541"/>
      <c r="J182" s="541" t="s">
        <v>21</v>
      </c>
      <c r="K182" s="539"/>
    </row>
    <row r="183" spans="1:11">
      <c r="A183" s="543"/>
      <c r="B183" s="544"/>
      <c r="C183" s="543"/>
      <c r="D183" s="545"/>
      <c r="E183" s="240">
        <v>35000000</v>
      </c>
      <c r="F183" s="255">
        <v>0</v>
      </c>
      <c r="G183" s="541"/>
      <c r="H183" s="541"/>
      <c r="I183" s="541"/>
      <c r="J183" s="541"/>
      <c r="K183" s="539"/>
    </row>
    <row r="184" spans="1:11">
      <c r="A184" s="543"/>
      <c r="B184" s="544"/>
      <c r="C184" s="543"/>
      <c r="D184" s="545"/>
      <c r="E184" s="540"/>
      <c r="F184" s="255" t="s">
        <v>23</v>
      </c>
      <c r="G184" s="541"/>
      <c r="H184" s="541"/>
      <c r="I184" s="541"/>
      <c r="J184" s="541"/>
      <c r="K184" s="539"/>
    </row>
    <row r="185" spans="1:11" ht="28.5" customHeight="1">
      <c r="A185" s="543"/>
      <c r="B185" s="544"/>
      <c r="C185" s="543"/>
      <c r="D185" s="545"/>
      <c r="E185" s="540"/>
      <c r="F185" s="255">
        <v>0</v>
      </c>
      <c r="G185" s="541"/>
      <c r="H185" s="541"/>
      <c r="I185" s="541"/>
      <c r="J185" s="541"/>
      <c r="K185" s="539"/>
    </row>
    <row r="186" spans="1:11" ht="20.25" customHeight="1">
      <c r="A186" s="543" t="s">
        <v>18</v>
      </c>
      <c r="B186" s="544" t="s">
        <v>289</v>
      </c>
      <c r="C186" s="543" t="s">
        <v>20</v>
      </c>
      <c r="D186" s="545"/>
      <c r="E186" s="255" t="s">
        <v>22</v>
      </c>
      <c r="F186" s="255" t="s">
        <v>22</v>
      </c>
      <c r="G186" s="541" t="s">
        <v>21</v>
      </c>
      <c r="H186" s="541" t="s">
        <v>21</v>
      </c>
      <c r="I186" s="541"/>
      <c r="J186" s="541" t="s">
        <v>21</v>
      </c>
      <c r="K186" s="539"/>
    </row>
    <row r="187" spans="1:11">
      <c r="A187" s="543"/>
      <c r="B187" s="544"/>
      <c r="C187" s="543"/>
      <c r="D187" s="545"/>
      <c r="E187" s="240">
        <v>100000</v>
      </c>
      <c r="F187" s="255">
        <v>0</v>
      </c>
      <c r="G187" s="541"/>
      <c r="H187" s="541"/>
      <c r="I187" s="541"/>
      <c r="J187" s="541"/>
      <c r="K187" s="539"/>
    </row>
    <row r="188" spans="1:11">
      <c r="A188" s="543"/>
      <c r="B188" s="544"/>
      <c r="C188" s="543"/>
      <c r="D188" s="545"/>
      <c r="E188" s="540"/>
      <c r="F188" s="255" t="s">
        <v>23</v>
      </c>
      <c r="G188" s="541"/>
      <c r="H188" s="541"/>
      <c r="I188" s="541"/>
      <c r="J188" s="541"/>
      <c r="K188" s="539"/>
    </row>
    <row r="189" spans="1:11">
      <c r="A189" s="543"/>
      <c r="B189" s="544"/>
      <c r="C189" s="543"/>
      <c r="D189" s="545"/>
      <c r="E189" s="540"/>
      <c r="F189" s="255">
        <v>0</v>
      </c>
      <c r="G189" s="541"/>
      <c r="H189" s="541"/>
      <c r="I189" s="541"/>
      <c r="J189" s="541"/>
      <c r="K189" s="539"/>
    </row>
  </sheetData>
  <mergeCells count="405">
    <mergeCell ref="E122:E125"/>
    <mergeCell ref="G122:G125"/>
    <mergeCell ref="H122:I125"/>
    <mergeCell ref="J122:J125"/>
    <mergeCell ref="K122:K125"/>
    <mergeCell ref="K98:K101"/>
    <mergeCell ref="E100:E101"/>
    <mergeCell ref="A126:A129"/>
    <mergeCell ref="B126:B129"/>
    <mergeCell ref="C126:C129"/>
    <mergeCell ref="D126:D129"/>
    <mergeCell ref="E126:E129"/>
    <mergeCell ref="G126:G129"/>
    <mergeCell ref="H126:I129"/>
    <mergeCell ref="J126:J129"/>
    <mergeCell ref="K126:K129"/>
    <mergeCell ref="K110:K113"/>
    <mergeCell ref="E112:E113"/>
    <mergeCell ref="J110:J113"/>
    <mergeCell ref="A98:A101"/>
    <mergeCell ref="E114:E117"/>
    <mergeCell ref="A110:A113"/>
    <mergeCell ref="C110:C113"/>
    <mergeCell ref="D110:D113"/>
    <mergeCell ref="J90:J93"/>
    <mergeCell ref="K90:K93"/>
    <mergeCell ref="A106:A109"/>
    <mergeCell ref="B106:B109"/>
    <mergeCell ref="C106:C109"/>
    <mergeCell ref="D106:D109"/>
    <mergeCell ref="E106:E109"/>
    <mergeCell ref="G106:G109"/>
    <mergeCell ref="H106:I109"/>
    <mergeCell ref="J106:J109"/>
    <mergeCell ref="G110:G113"/>
    <mergeCell ref="H110:I113"/>
    <mergeCell ref="H6:I9"/>
    <mergeCell ref="J6:J9"/>
    <mergeCell ref="K6:K9"/>
    <mergeCell ref="C82:C85"/>
    <mergeCell ref="D82:D85"/>
    <mergeCell ref="E82:E85"/>
    <mergeCell ref="G82:G85"/>
    <mergeCell ref="H82:I85"/>
    <mergeCell ref="J82:J85"/>
    <mergeCell ref="K82:K85"/>
    <mergeCell ref="C30:C33"/>
    <mergeCell ref="D30:D33"/>
    <mergeCell ref="G30:G33"/>
    <mergeCell ref="J21:J24"/>
    <mergeCell ref="K21:K24"/>
    <mergeCell ref="H25:I29"/>
    <mergeCell ref="J25:J29"/>
    <mergeCell ref="H21:I24"/>
    <mergeCell ref="H30:I33"/>
    <mergeCell ref="J30:J33"/>
    <mergeCell ref="K30:K33"/>
    <mergeCell ref="H46:I49"/>
    <mergeCell ref="K25:K29"/>
    <mergeCell ref="H2:H5"/>
    <mergeCell ref="G10:G13"/>
    <mergeCell ref="H10:I13"/>
    <mergeCell ref="G18:K20"/>
    <mergeCell ref="E19:E20"/>
    <mergeCell ref="J10:J13"/>
    <mergeCell ref="K10:K13"/>
    <mergeCell ref="E12:E13"/>
    <mergeCell ref="G14:G17"/>
    <mergeCell ref="H14:I17"/>
    <mergeCell ref="J14:J17"/>
    <mergeCell ref="K14:K17"/>
    <mergeCell ref="E16:E17"/>
    <mergeCell ref="I2:I5"/>
    <mergeCell ref="J2:J5"/>
    <mergeCell ref="K2:K5"/>
    <mergeCell ref="E4:E5"/>
    <mergeCell ref="G6:G9"/>
    <mergeCell ref="A2:A20"/>
    <mergeCell ref="B2:B20"/>
    <mergeCell ref="C2:C20"/>
    <mergeCell ref="D2:D20"/>
    <mergeCell ref="G2:G5"/>
    <mergeCell ref="E32:E33"/>
    <mergeCell ref="E23:E24"/>
    <mergeCell ref="A21:A24"/>
    <mergeCell ref="B21:B24"/>
    <mergeCell ref="C21:C24"/>
    <mergeCell ref="D21:D24"/>
    <mergeCell ref="G21:G24"/>
    <mergeCell ref="E8:E9"/>
    <mergeCell ref="E27:E29"/>
    <mergeCell ref="A30:A33"/>
    <mergeCell ref="B30:B33"/>
    <mergeCell ref="A25:A29"/>
    <mergeCell ref="B25:B29"/>
    <mergeCell ref="C25:C29"/>
    <mergeCell ref="D25:D29"/>
    <mergeCell ref="G25:G29"/>
    <mergeCell ref="A50:A53"/>
    <mergeCell ref="B50:B53"/>
    <mergeCell ref="C50:C53"/>
    <mergeCell ref="D50:D53"/>
    <mergeCell ref="G50:G53"/>
    <mergeCell ref="H50:I53"/>
    <mergeCell ref="J50:J53"/>
    <mergeCell ref="K50:K53"/>
    <mergeCell ref="E52:E53"/>
    <mergeCell ref="J46:J49"/>
    <mergeCell ref="K46:K49"/>
    <mergeCell ref="E48:E49"/>
    <mergeCell ref="A34:A37"/>
    <mergeCell ref="B34:B37"/>
    <mergeCell ref="C34:C37"/>
    <mergeCell ref="D34:D37"/>
    <mergeCell ref="G34:G37"/>
    <mergeCell ref="H34:I37"/>
    <mergeCell ref="J34:J37"/>
    <mergeCell ref="K34:K37"/>
    <mergeCell ref="A46:A49"/>
    <mergeCell ref="B46:B49"/>
    <mergeCell ref="C46:C49"/>
    <mergeCell ref="D46:D49"/>
    <mergeCell ref="G46:G49"/>
    <mergeCell ref="A38:A41"/>
    <mergeCell ref="B38:B41"/>
    <mergeCell ref="C38:C41"/>
    <mergeCell ref="D38:D41"/>
    <mergeCell ref="G38:G41"/>
    <mergeCell ref="E34:E37"/>
    <mergeCell ref="E38:E41"/>
    <mergeCell ref="E54:E57"/>
    <mergeCell ref="E74:E77"/>
    <mergeCell ref="K162:K165"/>
    <mergeCell ref="E164:E165"/>
    <mergeCell ref="B98:B101"/>
    <mergeCell ref="C98:C101"/>
    <mergeCell ref="D98:D101"/>
    <mergeCell ref="G98:G101"/>
    <mergeCell ref="H98:I101"/>
    <mergeCell ref="J98:J101"/>
    <mergeCell ref="K130:K133"/>
    <mergeCell ref="E132:E133"/>
    <mergeCell ref="B134:B137"/>
    <mergeCell ref="C134:C137"/>
    <mergeCell ref="D134:D137"/>
    <mergeCell ref="G134:G137"/>
    <mergeCell ref="H134:I137"/>
    <mergeCell ref="J134:J137"/>
    <mergeCell ref="K134:K137"/>
    <mergeCell ref="B130:B133"/>
    <mergeCell ref="C130:C133"/>
    <mergeCell ref="B110:B113"/>
    <mergeCell ref="D154:D157"/>
    <mergeCell ref="G154:G157"/>
    <mergeCell ref="H154:I157"/>
    <mergeCell ref="J154:J157"/>
    <mergeCell ref="J150:J153"/>
    <mergeCell ref="A146:A149"/>
    <mergeCell ref="B146:B149"/>
    <mergeCell ref="C146:C149"/>
    <mergeCell ref="D146:D149"/>
    <mergeCell ref="G146:G149"/>
    <mergeCell ref="H146:I149"/>
    <mergeCell ref="J146:J149"/>
    <mergeCell ref="K154:K157"/>
    <mergeCell ref="E156:E157"/>
    <mergeCell ref="A170:A173"/>
    <mergeCell ref="B170:B173"/>
    <mergeCell ref="C170:C173"/>
    <mergeCell ref="D170:D173"/>
    <mergeCell ref="E170:E173"/>
    <mergeCell ref="G170:G173"/>
    <mergeCell ref="H170:I173"/>
    <mergeCell ref="J170:J173"/>
    <mergeCell ref="K166:K169"/>
    <mergeCell ref="K170:K173"/>
    <mergeCell ref="A158:A161"/>
    <mergeCell ref="B158:B161"/>
    <mergeCell ref="C158:C161"/>
    <mergeCell ref="D158:D161"/>
    <mergeCell ref="G158:G161"/>
    <mergeCell ref="H158:I161"/>
    <mergeCell ref="J158:J161"/>
    <mergeCell ref="K158:K161"/>
    <mergeCell ref="E158:E161"/>
    <mergeCell ref="A154:A157"/>
    <mergeCell ref="B154:B157"/>
    <mergeCell ref="C154:C157"/>
    <mergeCell ref="K186:K189"/>
    <mergeCell ref="E188:E189"/>
    <mergeCell ref="J182:J185"/>
    <mergeCell ref="K182:K185"/>
    <mergeCell ref="E184:E185"/>
    <mergeCell ref="A186:A189"/>
    <mergeCell ref="B186:B189"/>
    <mergeCell ref="C186:C189"/>
    <mergeCell ref="D186:D189"/>
    <mergeCell ref="G186:G189"/>
    <mergeCell ref="H186:I189"/>
    <mergeCell ref="J186:J189"/>
    <mergeCell ref="B174:B177"/>
    <mergeCell ref="C174:C177"/>
    <mergeCell ref="D174:D177"/>
    <mergeCell ref="G174:G177"/>
    <mergeCell ref="H174:I177"/>
    <mergeCell ref="J174:J177"/>
    <mergeCell ref="K174:K177"/>
    <mergeCell ref="A162:A165"/>
    <mergeCell ref="B162:B165"/>
    <mergeCell ref="C162:C165"/>
    <mergeCell ref="D162:D165"/>
    <mergeCell ref="G162:G165"/>
    <mergeCell ref="H162:I165"/>
    <mergeCell ref="J162:J165"/>
    <mergeCell ref="E176:E177"/>
    <mergeCell ref="A166:A169"/>
    <mergeCell ref="B166:B169"/>
    <mergeCell ref="C166:C169"/>
    <mergeCell ref="D166:D169"/>
    <mergeCell ref="G166:G169"/>
    <mergeCell ref="H166:I169"/>
    <mergeCell ref="J166:J169"/>
    <mergeCell ref="A174:A177"/>
    <mergeCell ref="E166:E169"/>
    <mergeCell ref="K178:K181"/>
    <mergeCell ref="E180:E181"/>
    <mergeCell ref="A182:A185"/>
    <mergeCell ref="B182:B185"/>
    <mergeCell ref="C182:C185"/>
    <mergeCell ref="D182:D185"/>
    <mergeCell ref="G182:G185"/>
    <mergeCell ref="H182:I185"/>
    <mergeCell ref="A178:A181"/>
    <mergeCell ref="B178:B181"/>
    <mergeCell ref="C178:C181"/>
    <mergeCell ref="D178:D181"/>
    <mergeCell ref="G178:G181"/>
    <mergeCell ref="H178:I181"/>
    <mergeCell ref="J178:J181"/>
    <mergeCell ref="A54:A57"/>
    <mergeCell ref="B54:B57"/>
    <mergeCell ref="C54:C57"/>
    <mergeCell ref="D54:D57"/>
    <mergeCell ref="G54:G57"/>
    <mergeCell ref="H54:I57"/>
    <mergeCell ref="J54:J57"/>
    <mergeCell ref="K54:K57"/>
    <mergeCell ref="A118:A121"/>
    <mergeCell ref="B118:B121"/>
    <mergeCell ref="C118:C121"/>
    <mergeCell ref="D118:D121"/>
    <mergeCell ref="G118:G121"/>
    <mergeCell ref="H118:I121"/>
    <mergeCell ref="J118:J121"/>
    <mergeCell ref="K118:K121"/>
    <mergeCell ref="E118:E121"/>
    <mergeCell ref="A114:A117"/>
    <mergeCell ref="B114:B117"/>
    <mergeCell ref="C114:C117"/>
    <mergeCell ref="D114:D117"/>
    <mergeCell ref="G114:G117"/>
    <mergeCell ref="H114:I117"/>
    <mergeCell ref="J114:J117"/>
    <mergeCell ref="A62:A65"/>
    <mergeCell ref="B62:B65"/>
    <mergeCell ref="C62:C65"/>
    <mergeCell ref="D62:D65"/>
    <mergeCell ref="G62:G65"/>
    <mergeCell ref="H62:I65"/>
    <mergeCell ref="J62:J65"/>
    <mergeCell ref="K62:K65"/>
    <mergeCell ref="A58:A61"/>
    <mergeCell ref="B58:B61"/>
    <mergeCell ref="C58:C61"/>
    <mergeCell ref="D58:D61"/>
    <mergeCell ref="G58:G61"/>
    <mergeCell ref="H58:I61"/>
    <mergeCell ref="J58:J61"/>
    <mergeCell ref="K58:K61"/>
    <mergeCell ref="E58:E61"/>
    <mergeCell ref="E62:E65"/>
    <mergeCell ref="B70:B73"/>
    <mergeCell ref="C70:C73"/>
    <mergeCell ref="D70:D73"/>
    <mergeCell ref="G70:G73"/>
    <mergeCell ref="H70:I73"/>
    <mergeCell ref="J70:J73"/>
    <mergeCell ref="K70:K73"/>
    <mergeCell ref="A66:A69"/>
    <mergeCell ref="B66:B69"/>
    <mergeCell ref="C66:C69"/>
    <mergeCell ref="D66:D69"/>
    <mergeCell ref="G66:G69"/>
    <mergeCell ref="H66:I69"/>
    <mergeCell ref="J66:J69"/>
    <mergeCell ref="K66:K69"/>
    <mergeCell ref="E66:E69"/>
    <mergeCell ref="E70:E73"/>
    <mergeCell ref="K150:K153"/>
    <mergeCell ref="E146:E149"/>
    <mergeCell ref="E150:E153"/>
    <mergeCell ref="H38:I41"/>
    <mergeCell ref="J38:J41"/>
    <mergeCell ref="K38:K41"/>
    <mergeCell ref="A142:A145"/>
    <mergeCell ref="B142:B145"/>
    <mergeCell ref="C142:C145"/>
    <mergeCell ref="D142:D145"/>
    <mergeCell ref="G142:G145"/>
    <mergeCell ref="H142:I145"/>
    <mergeCell ref="J142:J145"/>
    <mergeCell ref="K142:K145"/>
    <mergeCell ref="A74:A77"/>
    <mergeCell ref="B74:B77"/>
    <mergeCell ref="C74:C77"/>
    <mergeCell ref="D74:D77"/>
    <mergeCell ref="G74:G77"/>
    <mergeCell ref="H74:I77"/>
    <mergeCell ref="J74:J77"/>
    <mergeCell ref="K74:K77"/>
    <mergeCell ref="A70:A73"/>
    <mergeCell ref="E142:E145"/>
    <mergeCell ref="K78:K81"/>
    <mergeCell ref="K102:K105"/>
    <mergeCell ref="K106:K109"/>
    <mergeCell ref="K114:K117"/>
    <mergeCell ref="K138:K141"/>
    <mergeCell ref="E140:E141"/>
    <mergeCell ref="G138:G141"/>
    <mergeCell ref="H138:I141"/>
    <mergeCell ref="J138:J141"/>
    <mergeCell ref="K86:K89"/>
    <mergeCell ref="E88:E89"/>
    <mergeCell ref="G94:G97"/>
    <mergeCell ref="H94:I97"/>
    <mergeCell ref="J94:J97"/>
    <mergeCell ref="K94:K97"/>
    <mergeCell ref="G86:G89"/>
    <mergeCell ref="J102:J105"/>
    <mergeCell ref="E90:E93"/>
    <mergeCell ref="G90:G93"/>
    <mergeCell ref="G130:G133"/>
    <mergeCell ref="H130:I133"/>
    <mergeCell ref="J130:J133"/>
    <mergeCell ref="E136:E137"/>
    <mergeCell ref="H90:I93"/>
    <mergeCell ref="A138:A141"/>
    <mergeCell ref="B138:B141"/>
    <mergeCell ref="C138:C141"/>
    <mergeCell ref="D138:D141"/>
    <mergeCell ref="A134:A137"/>
    <mergeCell ref="A130:A133"/>
    <mergeCell ref="A122:A125"/>
    <mergeCell ref="B122:B125"/>
    <mergeCell ref="C122:C125"/>
    <mergeCell ref="D130:D133"/>
    <mergeCell ref="D122:D125"/>
    <mergeCell ref="B78:B81"/>
    <mergeCell ref="C78:C81"/>
    <mergeCell ref="D78:D81"/>
    <mergeCell ref="E78:E81"/>
    <mergeCell ref="G78:G81"/>
    <mergeCell ref="H78:I81"/>
    <mergeCell ref="J78:J81"/>
    <mergeCell ref="A94:A97"/>
    <mergeCell ref="B94:B97"/>
    <mergeCell ref="C94:C97"/>
    <mergeCell ref="D94:D97"/>
    <mergeCell ref="A86:A89"/>
    <mergeCell ref="B86:B89"/>
    <mergeCell ref="C86:C89"/>
    <mergeCell ref="D86:D89"/>
    <mergeCell ref="H86:I89"/>
    <mergeCell ref="J86:J89"/>
    <mergeCell ref="E96:E97"/>
    <mergeCell ref="A90:A93"/>
    <mergeCell ref="B90:B93"/>
    <mergeCell ref="C90:C93"/>
    <mergeCell ref="D90:D93"/>
    <mergeCell ref="A82:A85"/>
    <mergeCell ref="B82:B85"/>
    <mergeCell ref="K146:K149"/>
    <mergeCell ref="A150:A153"/>
    <mergeCell ref="B150:B153"/>
    <mergeCell ref="C150:C153"/>
    <mergeCell ref="D150:D153"/>
    <mergeCell ref="G150:G153"/>
    <mergeCell ref="H150:I153"/>
    <mergeCell ref="A42:A45"/>
    <mergeCell ref="B42:B45"/>
    <mergeCell ref="C42:C45"/>
    <mergeCell ref="D42:D45"/>
    <mergeCell ref="E42:E45"/>
    <mergeCell ref="G42:G45"/>
    <mergeCell ref="H42:I45"/>
    <mergeCell ref="J42:J45"/>
    <mergeCell ref="K42:K45"/>
    <mergeCell ref="A102:A105"/>
    <mergeCell ref="B102:B105"/>
    <mergeCell ref="C102:C105"/>
    <mergeCell ref="D102:D105"/>
    <mergeCell ref="E102:E105"/>
    <mergeCell ref="G102:G105"/>
    <mergeCell ref="H102:I105"/>
    <mergeCell ref="A78:A81"/>
  </mergeCells>
  <pageMargins left="0.98425196850393704" right="0.19685039370078741" top="0.74803149606299213" bottom="0.74803149606299213" header="0.31496062992125984" footer="0.31496062992125984"/>
  <pageSetup paperSize="8" firstPageNumber="58" orientation="portrait"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dimension ref="A1:K182"/>
  <sheetViews>
    <sheetView workbookViewId="0">
      <selection activeCell="L120" sqref="L120"/>
    </sheetView>
  </sheetViews>
  <sheetFormatPr defaultRowHeight="15"/>
  <cols>
    <col min="2" max="2" width="20.85546875" customWidth="1"/>
    <col min="4" max="4" width="9" customWidth="1"/>
    <col min="5" max="5" width="12.7109375" customWidth="1"/>
    <col min="6" max="6" width="13.140625" customWidth="1"/>
    <col min="9" max="9" width="7" customWidth="1"/>
    <col min="10" max="10" width="13" customWidth="1"/>
    <col min="11" max="11" width="17.5703125" customWidth="1"/>
  </cols>
  <sheetData>
    <row r="1" spans="1:11" ht="130.5" customHeight="1">
      <c r="A1" s="462" t="s">
        <v>15</v>
      </c>
      <c r="B1" s="463" t="s">
        <v>90</v>
      </c>
      <c r="C1" s="451" t="s">
        <v>20</v>
      </c>
      <c r="D1" s="462"/>
      <c r="E1" s="193" t="s">
        <v>22</v>
      </c>
      <c r="F1" s="96">
        <f>F20+F168+F172+F176+F180</f>
        <v>159167037.77000004</v>
      </c>
      <c r="G1" s="462" t="s">
        <v>91</v>
      </c>
      <c r="H1" s="462">
        <v>5</v>
      </c>
      <c r="I1" s="462">
        <v>8</v>
      </c>
      <c r="J1" s="481" t="s">
        <v>1039</v>
      </c>
      <c r="K1" s="465" t="s">
        <v>1494</v>
      </c>
    </row>
    <row r="2" spans="1:11" ht="15" hidden="1" customHeight="1">
      <c r="A2" s="462"/>
      <c r="B2" s="463"/>
      <c r="C2" s="451"/>
      <c r="D2" s="462"/>
      <c r="E2" s="195">
        <v>173372500</v>
      </c>
      <c r="F2" s="194"/>
      <c r="G2" s="462"/>
      <c r="H2" s="462"/>
      <c r="I2" s="462"/>
      <c r="J2" s="481"/>
      <c r="K2" s="465"/>
    </row>
    <row r="3" spans="1:11" ht="15" hidden="1" customHeight="1">
      <c r="A3" s="462"/>
      <c r="B3" s="463"/>
      <c r="C3" s="451"/>
      <c r="D3" s="462"/>
      <c r="E3" s="456"/>
      <c r="F3" s="194" t="s">
        <v>23</v>
      </c>
      <c r="G3" s="462"/>
      <c r="H3" s="462"/>
      <c r="I3" s="462"/>
      <c r="J3" s="481"/>
      <c r="K3" s="465"/>
    </row>
    <row r="4" spans="1:11" ht="33" hidden="1" customHeight="1">
      <c r="A4" s="462"/>
      <c r="B4" s="463"/>
      <c r="C4" s="451"/>
      <c r="D4" s="462"/>
      <c r="E4" s="456"/>
      <c r="F4" s="194"/>
      <c r="G4" s="462"/>
      <c r="H4" s="462"/>
      <c r="I4" s="462"/>
      <c r="J4" s="481"/>
      <c r="K4" s="465"/>
    </row>
    <row r="5" spans="1:11" ht="20.25" hidden="1" customHeight="1">
      <c r="A5" s="462"/>
      <c r="B5" s="463"/>
      <c r="C5" s="451"/>
      <c r="D5" s="462"/>
      <c r="E5" s="190" t="s">
        <v>22</v>
      </c>
      <c r="F5" s="194" t="s">
        <v>22</v>
      </c>
      <c r="G5" s="462"/>
      <c r="H5" s="454" t="s">
        <v>21</v>
      </c>
      <c r="I5" s="454"/>
      <c r="J5" s="481"/>
      <c r="K5" s="465"/>
    </row>
    <row r="6" spans="1:11" ht="15" hidden="1" customHeight="1">
      <c r="A6" s="462"/>
      <c r="B6" s="463"/>
      <c r="C6" s="451"/>
      <c r="D6" s="462"/>
      <c r="E6" s="195">
        <v>59166800</v>
      </c>
      <c r="F6" s="194"/>
      <c r="G6" s="462"/>
      <c r="H6" s="454"/>
      <c r="I6" s="454"/>
      <c r="J6" s="481"/>
      <c r="K6" s="465"/>
    </row>
    <row r="7" spans="1:11" ht="15" hidden="1" customHeight="1">
      <c r="A7" s="462"/>
      <c r="B7" s="463"/>
      <c r="C7" s="451"/>
      <c r="D7" s="462"/>
      <c r="E7" s="456"/>
      <c r="F7" s="194" t="s">
        <v>23</v>
      </c>
      <c r="G7" s="462"/>
      <c r="H7" s="454"/>
      <c r="I7" s="454"/>
      <c r="J7" s="481"/>
      <c r="K7" s="465"/>
    </row>
    <row r="8" spans="1:11" ht="15" hidden="1" customHeight="1">
      <c r="A8" s="462"/>
      <c r="B8" s="463"/>
      <c r="C8" s="451"/>
      <c r="D8" s="462"/>
      <c r="E8" s="456"/>
      <c r="F8" s="194"/>
      <c r="G8" s="462"/>
      <c r="H8" s="454"/>
      <c r="I8" s="454"/>
      <c r="J8" s="481"/>
      <c r="K8" s="465"/>
    </row>
    <row r="9" spans="1:11" ht="20.25" hidden="1" customHeight="1">
      <c r="A9" s="462"/>
      <c r="B9" s="463"/>
      <c r="C9" s="451"/>
      <c r="D9" s="462"/>
      <c r="E9" s="190" t="s">
        <v>22</v>
      </c>
      <c r="F9" s="194" t="s">
        <v>22</v>
      </c>
      <c r="G9" s="462"/>
      <c r="H9" s="454" t="s">
        <v>21</v>
      </c>
      <c r="I9" s="454"/>
      <c r="J9" s="481"/>
      <c r="K9" s="465"/>
    </row>
    <row r="10" spans="1:11" ht="15" hidden="1" customHeight="1">
      <c r="A10" s="462"/>
      <c r="B10" s="463"/>
      <c r="C10" s="451"/>
      <c r="D10" s="462"/>
      <c r="E10" s="195">
        <v>35070000</v>
      </c>
      <c r="F10" s="194"/>
      <c r="G10" s="462"/>
      <c r="H10" s="454"/>
      <c r="I10" s="454"/>
      <c r="J10" s="481"/>
      <c r="K10" s="465"/>
    </row>
    <row r="11" spans="1:11" ht="15" hidden="1" customHeight="1">
      <c r="A11" s="462"/>
      <c r="B11" s="463"/>
      <c r="C11" s="451"/>
      <c r="D11" s="462"/>
      <c r="E11" s="456"/>
      <c r="F11" s="194" t="s">
        <v>23</v>
      </c>
      <c r="G11" s="462"/>
      <c r="H11" s="454"/>
      <c r="I11" s="454"/>
      <c r="J11" s="481"/>
      <c r="K11" s="465"/>
    </row>
    <row r="12" spans="1:11" ht="15" hidden="1" customHeight="1">
      <c r="A12" s="462"/>
      <c r="B12" s="463"/>
      <c r="C12" s="451"/>
      <c r="D12" s="462"/>
      <c r="E12" s="456"/>
      <c r="F12" s="194"/>
      <c r="G12" s="462"/>
      <c r="H12" s="454"/>
      <c r="I12" s="454"/>
      <c r="J12" s="481"/>
      <c r="K12" s="465"/>
    </row>
    <row r="13" spans="1:11" ht="20.25" hidden="1" customHeight="1">
      <c r="A13" s="462"/>
      <c r="B13" s="463"/>
      <c r="C13" s="451"/>
      <c r="D13" s="462"/>
      <c r="E13" s="190" t="s">
        <v>22</v>
      </c>
      <c r="F13" s="194" t="s">
        <v>22</v>
      </c>
      <c r="G13" s="462"/>
      <c r="H13" s="454" t="s">
        <v>21</v>
      </c>
      <c r="I13" s="454"/>
      <c r="J13" s="481"/>
      <c r="K13" s="465"/>
    </row>
    <row r="14" spans="1:11" ht="15" hidden="1" customHeight="1">
      <c r="A14" s="462"/>
      <c r="B14" s="463"/>
      <c r="C14" s="451"/>
      <c r="D14" s="462"/>
      <c r="E14" s="195">
        <v>1100000</v>
      </c>
      <c r="F14" s="194"/>
      <c r="G14" s="462"/>
      <c r="H14" s="454"/>
      <c r="I14" s="454"/>
      <c r="J14" s="481"/>
      <c r="K14" s="465"/>
    </row>
    <row r="15" spans="1:11" ht="15" hidden="1" customHeight="1">
      <c r="A15" s="462"/>
      <c r="B15" s="463"/>
      <c r="C15" s="451"/>
      <c r="D15" s="462"/>
      <c r="E15" s="456"/>
      <c r="F15" s="194" t="s">
        <v>23</v>
      </c>
      <c r="G15" s="462"/>
      <c r="H15" s="454"/>
      <c r="I15" s="454"/>
      <c r="J15" s="481"/>
      <c r="K15" s="465"/>
    </row>
    <row r="16" spans="1:11" ht="15" hidden="1" customHeight="1">
      <c r="A16" s="462"/>
      <c r="B16" s="463"/>
      <c r="C16" s="451"/>
      <c r="D16" s="462"/>
      <c r="E16" s="456"/>
      <c r="F16" s="194"/>
      <c r="G16" s="462"/>
      <c r="H16" s="454"/>
      <c r="I16" s="454"/>
      <c r="J16" s="481"/>
      <c r="K16" s="465"/>
    </row>
    <row r="17" spans="1:11">
      <c r="A17" s="462"/>
      <c r="B17" s="463"/>
      <c r="C17" s="451"/>
      <c r="D17" s="462"/>
      <c r="E17" s="190">
        <f>E20+E168+E172+E176+E180</f>
        <v>205612500</v>
      </c>
      <c r="F17" s="193" t="s">
        <v>23</v>
      </c>
      <c r="G17" s="462"/>
      <c r="H17" s="454"/>
      <c r="I17" s="454"/>
      <c r="J17" s="481"/>
      <c r="K17" s="465"/>
    </row>
    <row r="18" spans="1:11">
      <c r="A18" s="462"/>
      <c r="B18" s="463"/>
      <c r="C18" s="451"/>
      <c r="D18" s="462"/>
      <c r="E18" s="190"/>
      <c r="F18" s="96">
        <f>F22+F170+F174+F178+F182</f>
        <v>129930363.42000002</v>
      </c>
      <c r="G18" s="462"/>
      <c r="H18" s="454"/>
      <c r="I18" s="454"/>
      <c r="J18" s="481"/>
      <c r="K18" s="465"/>
    </row>
    <row r="19" spans="1:11" ht="20.25" customHeight="1">
      <c r="A19" s="451" t="s">
        <v>18</v>
      </c>
      <c r="B19" s="452" t="s">
        <v>92</v>
      </c>
      <c r="C19" s="451" t="s">
        <v>20</v>
      </c>
      <c r="D19" s="480"/>
      <c r="E19" s="190" t="s">
        <v>22</v>
      </c>
      <c r="F19" s="190" t="s">
        <v>22</v>
      </c>
      <c r="G19" s="454" t="s">
        <v>21</v>
      </c>
      <c r="H19" s="454" t="s">
        <v>21</v>
      </c>
      <c r="I19" s="454"/>
      <c r="J19" s="454" t="s">
        <v>21</v>
      </c>
      <c r="K19" s="455" t="s">
        <v>1495</v>
      </c>
    </row>
    <row r="20" spans="1:11">
      <c r="A20" s="451"/>
      <c r="B20" s="452"/>
      <c r="C20" s="451"/>
      <c r="D20" s="480"/>
      <c r="E20" s="197">
        <v>173372500</v>
      </c>
      <c r="F20" s="190">
        <f>F24+F28+F32+F36+F40+F44+F48+F52+F56+F60+F64+F68+F72+F76+F80+F84+F88+F92+F96+F100+F104+F108+F112+F116+F120+F124+F128+F132+F136+F140+F144+F148+F152+F156+F160+F164</f>
        <v>135599934.81000003</v>
      </c>
      <c r="G20" s="454"/>
      <c r="H20" s="454"/>
      <c r="I20" s="454"/>
      <c r="J20" s="454"/>
      <c r="K20" s="455"/>
    </row>
    <row r="21" spans="1:11">
      <c r="A21" s="451"/>
      <c r="B21" s="452"/>
      <c r="C21" s="451"/>
      <c r="D21" s="480"/>
      <c r="E21" s="456"/>
      <c r="F21" s="190" t="s">
        <v>23</v>
      </c>
      <c r="G21" s="454"/>
      <c r="H21" s="454"/>
      <c r="I21" s="454"/>
      <c r="J21" s="454"/>
      <c r="K21" s="455"/>
    </row>
    <row r="22" spans="1:11" ht="46.5" customHeight="1">
      <c r="A22" s="451"/>
      <c r="B22" s="452"/>
      <c r="C22" s="451"/>
      <c r="D22" s="480"/>
      <c r="E22" s="456"/>
      <c r="F22" s="190">
        <f>F26+F30+F34+F38+F42+F46+F50+F54+F58+F62+F66+F70+F74+F78+F82+F86+F90+F94+F98+F102+F106+F110+F114+F118+F122+F126+F130+F134+F138+F142+F146+F150+F154+F158+F162+F166</f>
        <v>113519100.26000002</v>
      </c>
      <c r="G22" s="454"/>
      <c r="H22" s="454"/>
      <c r="I22" s="454"/>
      <c r="J22" s="454"/>
      <c r="K22" s="455"/>
    </row>
    <row r="23" spans="1:11" ht="20.25" customHeight="1">
      <c r="A23" s="446"/>
      <c r="B23" s="447" t="s">
        <v>807</v>
      </c>
      <c r="C23" s="446"/>
      <c r="D23" s="448"/>
      <c r="E23" s="448"/>
      <c r="F23" s="189" t="s">
        <v>22</v>
      </c>
      <c r="G23" s="449" t="s">
        <v>21</v>
      </c>
      <c r="H23" s="449" t="s">
        <v>21</v>
      </c>
      <c r="I23" s="449"/>
      <c r="J23" s="449" t="s">
        <v>21</v>
      </c>
      <c r="K23" s="450" t="s">
        <v>808</v>
      </c>
    </row>
    <row r="24" spans="1:11">
      <c r="A24" s="446"/>
      <c r="B24" s="447"/>
      <c r="C24" s="446"/>
      <c r="D24" s="448"/>
      <c r="E24" s="478"/>
      <c r="F24" s="189">
        <v>9790450</v>
      </c>
      <c r="G24" s="449"/>
      <c r="H24" s="449"/>
      <c r="I24" s="449"/>
      <c r="J24" s="449"/>
      <c r="K24" s="450"/>
    </row>
    <row r="25" spans="1:11">
      <c r="A25" s="446"/>
      <c r="B25" s="447"/>
      <c r="C25" s="446"/>
      <c r="D25" s="448"/>
      <c r="E25" s="478"/>
      <c r="F25" s="189" t="s">
        <v>23</v>
      </c>
      <c r="G25" s="449"/>
      <c r="H25" s="449"/>
      <c r="I25" s="449"/>
      <c r="J25" s="449"/>
      <c r="K25" s="450"/>
    </row>
    <row r="26" spans="1:11" ht="28.5" customHeight="1">
      <c r="A26" s="446"/>
      <c r="B26" s="447"/>
      <c r="C26" s="446"/>
      <c r="D26" s="448"/>
      <c r="E26" s="478"/>
      <c r="F26" s="189">
        <v>7883888.6799999997</v>
      </c>
      <c r="G26" s="449"/>
      <c r="H26" s="449"/>
      <c r="I26" s="449"/>
      <c r="J26" s="449"/>
      <c r="K26" s="450"/>
    </row>
    <row r="27" spans="1:11" s="23" customFormat="1" ht="20.25" customHeight="1">
      <c r="A27" s="446"/>
      <c r="B27" s="447" t="s">
        <v>809</v>
      </c>
      <c r="C27" s="446"/>
      <c r="D27" s="448">
        <v>2013</v>
      </c>
      <c r="E27" s="448"/>
      <c r="F27" s="189" t="s">
        <v>22</v>
      </c>
      <c r="G27" s="449" t="s">
        <v>21</v>
      </c>
      <c r="H27" s="449" t="s">
        <v>21</v>
      </c>
      <c r="I27" s="449"/>
      <c r="J27" s="449" t="s">
        <v>21</v>
      </c>
      <c r="K27" s="482" t="s">
        <v>1749</v>
      </c>
    </row>
    <row r="28" spans="1:11" s="23" customFormat="1">
      <c r="A28" s="446"/>
      <c r="B28" s="447"/>
      <c r="C28" s="446"/>
      <c r="D28" s="448"/>
      <c r="E28" s="478"/>
      <c r="F28" s="189">
        <v>10322774.859999999</v>
      </c>
      <c r="G28" s="449"/>
      <c r="H28" s="449"/>
      <c r="I28" s="449"/>
      <c r="J28" s="449"/>
      <c r="K28" s="482"/>
    </row>
    <row r="29" spans="1:11" s="23" customFormat="1">
      <c r="A29" s="446"/>
      <c r="B29" s="447"/>
      <c r="C29" s="446"/>
      <c r="D29" s="448"/>
      <c r="E29" s="478"/>
      <c r="F29" s="189" t="s">
        <v>23</v>
      </c>
      <c r="G29" s="449"/>
      <c r="H29" s="449"/>
      <c r="I29" s="449"/>
      <c r="J29" s="449"/>
      <c r="K29" s="482"/>
    </row>
    <row r="30" spans="1:11" s="23" customFormat="1" ht="113.25" customHeight="1">
      <c r="A30" s="446"/>
      <c r="B30" s="447"/>
      <c r="C30" s="446"/>
      <c r="D30" s="448"/>
      <c r="E30" s="478"/>
      <c r="F30" s="189">
        <v>8448872.6400000006</v>
      </c>
      <c r="G30" s="449"/>
      <c r="H30" s="449"/>
      <c r="I30" s="449"/>
      <c r="J30" s="449"/>
      <c r="K30" s="482"/>
    </row>
    <row r="31" spans="1:11" ht="20.25" customHeight="1">
      <c r="A31" s="446"/>
      <c r="B31" s="447" t="s">
        <v>810</v>
      </c>
      <c r="C31" s="446"/>
      <c r="D31" s="448">
        <v>2012</v>
      </c>
      <c r="E31" s="448"/>
      <c r="F31" s="189" t="s">
        <v>22</v>
      </c>
      <c r="G31" s="449" t="s">
        <v>21</v>
      </c>
      <c r="H31" s="449" t="s">
        <v>21</v>
      </c>
      <c r="I31" s="449"/>
      <c r="J31" s="449" t="s">
        <v>21</v>
      </c>
      <c r="K31" s="450" t="s">
        <v>997</v>
      </c>
    </row>
    <row r="32" spans="1:11">
      <c r="A32" s="446"/>
      <c r="B32" s="447"/>
      <c r="C32" s="446"/>
      <c r="D32" s="448"/>
      <c r="E32" s="478"/>
      <c r="F32" s="189">
        <v>8502329.2200000007</v>
      </c>
      <c r="G32" s="449"/>
      <c r="H32" s="449"/>
      <c r="I32" s="449"/>
      <c r="J32" s="449"/>
      <c r="K32" s="450"/>
    </row>
    <row r="33" spans="1:11">
      <c r="A33" s="446"/>
      <c r="B33" s="447"/>
      <c r="C33" s="446"/>
      <c r="D33" s="448"/>
      <c r="E33" s="478"/>
      <c r="F33" s="189" t="s">
        <v>23</v>
      </c>
      <c r="G33" s="449"/>
      <c r="H33" s="449"/>
      <c r="I33" s="449"/>
      <c r="J33" s="449"/>
      <c r="K33" s="450"/>
    </row>
    <row r="34" spans="1:11" ht="28.5" customHeight="1">
      <c r="A34" s="446"/>
      <c r="B34" s="447"/>
      <c r="C34" s="446"/>
      <c r="D34" s="448"/>
      <c r="E34" s="478"/>
      <c r="F34" s="189">
        <v>7030224.2400000002</v>
      </c>
      <c r="G34" s="449"/>
      <c r="H34" s="449"/>
      <c r="I34" s="449"/>
      <c r="J34" s="449"/>
      <c r="K34" s="450"/>
    </row>
    <row r="35" spans="1:11" ht="20.25" customHeight="1">
      <c r="A35" s="446"/>
      <c r="B35" s="447" t="s">
        <v>811</v>
      </c>
      <c r="C35" s="446"/>
      <c r="D35" s="448">
        <v>2012</v>
      </c>
      <c r="E35" s="448"/>
      <c r="F35" s="189" t="s">
        <v>22</v>
      </c>
      <c r="G35" s="449" t="s">
        <v>21</v>
      </c>
      <c r="H35" s="449" t="s">
        <v>21</v>
      </c>
      <c r="I35" s="449"/>
      <c r="J35" s="449" t="s">
        <v>21</v>
      </c>
      <c r="K35" s="482" t="s">
        <v>1492</v>
      </c>
    </row>
    <row r="36" spans="1:11">
      <c r="A36" s="446"/>
      <c r="B36" s="447"/>
      <c r="C36" s="446"/>
      <c r="D36" s="448"/>
      <c r="E36" s="478"/>
      <c r="F36" s="189">
        <v>7801695.1500000004</v>
      </c>
      <c r="G36" s="449"/>
      <c r="H36" s="449"/>
      <c r="I36" s="449"/>
      <c r="J36" s="449"/>
      <c r="K36" s="482"/>
    </row>
    <row r="37" spans="1:11">
      <c r="A37" s="446"/>
      <c r="B37" s="447"/>
      <c r="C37" s="446"/>
      <c r="D37" s="448"/>
      <c r="E37" s="478"/>
      <c r="F37" s="189" t="s">
        <v>23</v>
      </c>
      <c r="G37" s="449"/>
      <c r="H37" s="449"/>
      <c r="I37" s="449"/>
      <c r="J37" s="449"/>
      <c r="K37" s="482"/>
    </row>
    <row r="38" spans="1:11" ht="54.75" customHeight="1">
      <c r="A38" s="446"/>
      <c r="B38" s="447"/>
      <c r="C38" s="446"/>
      <c r="D38" s="448"/>
      <c r="E38" s="478"/>
      <c r="F38" s="189">
        <v>6615637.75</v>
      </c>
      <c r="G38" s="449"/>
      <c r="H38" s="449"/>
      <c r="I38" s="449"/>
      <c r="J38" s="449"/>
      <c r="K38" s="482"/>
    </row>
    <row r="39" spans="1:11" ht="20.25" customHeight="1">
      <c r="A39" s="446"/>
      <c r="B39" s="447" t="s">
        <v>812</v>
      </c>
      <c r="C39" s="446"/>
      <c r="D39" s="448">
        <v>2012</v>
      </c>
      <c r="E39" s="448"/>
      <c r="F39" s="189" t="s">
        <v>22</v>
      </c>
      <c r="G39" s="449" t="s">
        <v>21</v>
      </c>
      <c r="H39" s="449" t="s">
        <v>21</v>
      </c>
      <c r="I39" s="449"/>
      <c r="J39" s="449" t="s">
        <v>21</v>
      </c>
      <c r="K39" s="450" t="s">
        <v>1493</v>
      </c>
    </row>
    <row r="40" spans="1:11">
      <c r="A40" s="446"/>
      <c r="B40" s="447"/>
      <c r="C40" s="446"/>
      <c r="D40" s="448"/>
      <c r="E40" s="478"/>
      <c r="F40" s="189">
        <v>1475114.26</v>
      </c>
      <c r="G40" s="449"/>
      <c r="H40" s="449"/>
      <c r="I40" s="449"/>
      <c r="J40" s="449"/>
      <c r="K40" s="450"/>
    </row>
    <row r="41" spans="1:11">
      <c r="A41" s="446"/>
      <c r="B41" s="447"/>
      <c r="C41" s="446"/>
      <c r="D41" s="448"/>
      <c r="E41" s="478"/>
      <c r="F41" s="189" t="s">
        <v>23</v>
      </c>
      <c r="G41" s="449"/>
      <c r="H41" s="449"/>
      <c r="I41" s="449"/>
      <c r="J41" s="449"/>
      <c r="K41" s="450"/>
    </row>
    <row r="42" spans="1:11" ht="15" customHeight="1">
      <c r="A42" s="446"/>
      <c r="B42" s="447"/>
      <c r="C42" s="446"/>
      <c r="D42" s="448"/>
      <c r="E42" s="478"/>
      <c r="F42" s="189">
        <v>1253847.1200000001</v>
      </c>
      <c r="G42" s="449"/>
      <c r="H42" s="449"/>
      <c r="I42" s="449"/>
      <c r="J42" s="449"/>
      <c r="K42" s="450"/>
    </row>
    <row r="43" spans="1:11" ht="20.25" customHeight="1">
      <c r="A43" s="446"/>
      <c r="B43" s="447" t="s">
        <v>1750</v>
      </c>
      <c r="C43" s="446"/>
      <c r="D43" s="448"/>
      <c r="E43" s="448"/>
      <c r="F43" s="189" t="s">
        <v>22</v>
      </c>
      <c r="G43" s="449" t="s">
        <v>21</v>
      </c>
      <c r="H43" s="449" t="s">
        <v>21</v>
      </c>
      <c r="I43" s="449"/>
      <c r="J43" s="449" t="s">
        <v>21</v>
      </c>
      <c r="K43" s="450" t="s">
        <v>813</v>
      </c>
    </row>
    <row r="44" spans="1:11">
      <c r="A44" s="446"/>
      <c r="B44" s="447"/>
      <c r="C44" s="446"/>
      <c r="D44" s="448"/>
      <c r="E44" s="478"/>
      <c r="F44" s="189">
        <v>2711200</v>
      </c>
      <c r="G44" s="449"/>
      <c r="H44" s="449"/>
      <c r="I44" s="449"/>
      <c r="J44" s="449"/>
      <c r="K44" s="450"/>
    </row>
    <row r="45" spans="1:11">
      <c r="A45" s="446"/>
      <c r="B45" s="447"/>
      <c r="C45" s="446"/>
      <c r="D45" s="448"/>
      <c r="E45" s="478"/>
      <c r="F45" s="189" t="s">
        <v>23</v>
      </c>
      <c r="G45" s="449"/>
      <c r="H45" s="449"/>
      <c r="I45" s="449"/>
      <c r="J45" s="449"/>
      <c r="K45" s="450"/>
    </row>
    <row r="46" spans="1:11" ht="28.5" customHeight="1">
      <c r="A46" s="446"/>
      <c r="B46" s="447"/>
      <c r="C46" s="446"/>
      <c r="D46" s="448"/>
      <c r="E46" s="478"/>
      <c r="F46" s="189">
        <v>2304520</v>
      </c>
      <c r="G46" s="449"/>
      <c r="H46" s="449"/>
      <c r="I46" s="449"/>
      <c r="J46" s="449"/>
      <c r="K46" s="450"/>
    </row>
    <row r="47" spans="1:11" ht="20.25" customHeight="1">
      <c r="A47" s="446"/>
      <c r="B47" s="447" t="s">
        <v>814</v>
      </c>
      <c r="C47" s="446"/>
      <c r="D47" s="448"/>
      <c r="E47" s="448"/>
      <c r="F47" s="189" t="s">
        <v>22</v>
      </c>
      <c r="G47" s="449" t="s">
        <v>21</v>
      </c>
      <c r="H47" s="449" t="s">
        <v>21</v>
      </c>
      <c r="I47" s="449"/>
      <c r="J47" s="449" t="s">
        <v>21</v>
      </c>
      <c r="K47" s="450" t="s">
        <v>1003</v>
      </c>
    </row>
    <row r="48" spans="1:11">
      <c r="A48" s="446"/>
      <c r="B48" s="447"/>
      <c r="C48" s="446"/>
      <c r="D48" s="448"/>
      <c r="E48" s="478"/>
      <c r="F48" s="189">
        <v>6851359</v>
      </c>
      <c r="G48" s="449"/>
      <c r="H48" s="449"/>
      <c r="I48" s="449"/>
      <c r="J48" s="449"/>
      <c r="K48" s="450"/>
    </row>
    <row r="49" spans="1:11">
      <c r="A49" s="446"/>
      <c r="B49" s="447"/>
      <c r="C49" s="446"/>
      <c r="D49" s="448"/>
      <c r="E49" s="478"/>
      <c r="F49" s="189" t="s">
        <v>23</v>
      </c>
      <c r="G49" s="449"/>
      <c r="H49" s="449"/>
      <c r="I49" s="449"/>
      <c r="J49" s="449"/>
      <c r="K49" s="450"/>
    </row>
    <row r="50" spans="1:11" ht="41.25" customHeight="1">
      <c r="A50" s="446"/>
      <c r="B50" s="447"/>
      <c r="C50" s="446"/>
      <c r="D50" s="448"/>
      <c r="E50" s="478"/>
      <c r="F50" s="189">
        <v>5823655.1500000004</v>
      </c>
      <c r="G50" s="449"/>
      <c r="H50" s="449"/>
      <c r="I50" s="449"/>
      <c r="J50" s="449"/>
      <c r="K50" s="450"/>
    </row>
    <row r="51" spans="1:11" ht="20.25" customHeight="1">
      <c r="A51" s="446"/>
      <c r="B51" s="447" t="s">
        <v>815</v>
      </c>
      <c r="C51" s="446"/>
      <c r="D51" s="448"/>
      <c r="E51" s="448"/>
      <c r="F51" s="189" t="s">
        <v>22</v>
      </c>
      <c r="G51" s="449" t="s">
        <v>21</v>
      </c>
      <c r="H51" s="449" t="s">
        <v>21</v>
      </c>
      <c r="I51" s="449"/>
      <c r="J51" s="449" t="s">
        <v>21</v>
      </c>
      <c r="K51" s="450" t="s">
        <v>816</v>
      </c>
    </row>
    <row r="52" spans="1:11">
      <c r="A52" s="446"/>
      <c r="B52" s="447"/>
      <c r="C52" s="446"/>
      <c r="D52" s="448"/>
      <c r="E52" s="478"/>
      <c r="F52" s="189">
        <v>24081388.16</v>
      </c>
      <c r="G52" s="449"/>
      <c r="H52" s="449"/>
      <c r="I52" s="449"/>
      <c r="J52" s="449"/>
      <c r="K52" s="450"/>
    </row>
    <row r="53" spans="1:11">
      <c r="A53" s="446"/>
      <c r="B53" s="447"/>
      <c r="C53" s="446"/>
      <c r="D53" s="448"/>
      <c r="E53" s="478"/>
      <c r="F53" s="189" t="s">
        <v>23</v>
      </c>
      <c r="G53" s="449"/>
      <c r="H53" s="449"/>
      <c r="I53" s="449"/>
      <c r="J53" s="449"/>
      <c r="K53" s="450"/>
    </row>
    <row r="54" spans="1:11" ht="131.25" customHeight="1">
      <c r="A54" s="446"/>
      <c r="B54" s="447"/>
      <c r="C54" s="446"/>
      <c r="D54" s="448"/>
      <c r="E54" s="478"/>
      <c r="F54" s="189">
        <v>20462741.539999999</v>
      </c>
      <c r="G54" s="449"/>
      <c r="H54" s="449"/>
      <c r="I54" s="449"/>
      <c r="J54" s="449"/>
      <c r="K54" s="450"/>
    </row>
    <row r="55" spans="1:11" ht="20.25" customHeight="1">
      <c r="A55" s="446"/>
      <c r="B55" s="447" t="s">
        <v>817</v>
      </c>
      <c r="C55" s="446"/>
      <c r="D55" s="448"/>
      <c r="E55" s="448"/>
      <c r="F55" s="189" t="s">
        <v>22</v>
      </c>
      <c r="G55" s="449" t="s">
        <v>21</v>
      </c>
      <c r="H55" s="449" t="s">
        <v>21</v>
      </c>
      <c r="I55" s="449"/>
      <c r="J55" s="449" t="s">
        <v>21</v>
      </c>
      <c r="K55" s="450" t="s">
        <v>996</v>
      </c>
    </row>
    <row r="56" spans="1:11">
      <c r="A56" s="446"/>
      <c r="B56" s="447"/>
      <c r="C56" s="446"/>
      <c r="D56" s="448"/>
      <c r="E56" s="478"/>
      <c r="F56" s="189">
        <v>40616000</v>
      </c>
      <c r="G56" s="449"/>
      <c r="H56" s="449"/>
      <c r="I56" s="449"/>
      <c r="J56" s="449"/>
      <c r="K56" s="450"/>
    </row>
    <row r="57" spans="1:11">
      <c r="A57" s="446"/>
      <c r="B57" s="447"/>
      <c r="C57" s="446"/>
      <c r="D57" s="448"/>
      <c r="E57" s="478"/>
      <c r="F57" s="189" t="s">
        <v>23</v>
      </c>
      <c r="G57" s="449"/>
      <c r="H57" s="449"/>
      <c r="I57" s="449"/>
      <c r="J57" s="449"/>
      <c r="K57" s="450"/>
    </row>
    <row r="58" spans="1:11" ht="48.75" customHeight="1">
      <c r="A58" s="446"/>
      <c r="B58" s="447"/>
      <c r="C58" s="446"/>
      <c r="D58" s="448"/>
      <c r="E58" s="478"/>
      <c r="F58" s="189">
        <v>34523600</v>
      </c>
      <c r="G58" s="449"/>
      <c r="H58" s="449"/>
      <c r="I58" s="449"/>
      <c r="J58" s="449"/>
      <c r="K58" s="450"/>
    </row>
    <row r="59" spans="1:11" ht="20.25" customHeight="1">
      <c r="A59" s="446"/>
      <c r="B59" s="447" t="s">
        <v>818</v>
      </c>
      <c r="C59" s="446"/>
      <c r="D59" s="448"/>
      <c r="E59" s="448"/>
      <c r="F59" s="189" t="s">
        <v>22</v>
      </c>
      <c r="G59" s="449" t="s">
        <v>21</v>
      </c>
      <c r="H59" s="449" t="s">
        <v>21</v>
      </c>
      <c r="I59" s="449"/>
      <c r="J59" s="449" t="s">
        <v>21</v>
      </c>
      <c r="K59" s="450" t="s">
        <v>819</v>
      </c>
    </row>
    <row r="60" spans="1:11">
      <c r="A60" s="446"/>
      <c r="B60" s="447"/>
      <c r="C60" s="446"/>
      <c r="D60" s="448"/>
      <c r="E60" s="478"/>
      <c r="F60" s="189">
        <v>4629498</v>
      </c>
      <c r="G60" s="449"/>
      <c r="H60" s="449"/>
      <c r="I60" s="449"/>
      <c r="J60" s="449"/>
      <c r="K60" s="450"/>
    </row>
    <row r="61" spans="1:11">
      <c r="A61" s="446"/>
      <c r="B61" s="447"/>
      <c r="C61" s="446"/>
      <c r="D61" s="448"/>
      <c r="E61" s="478"/>
      <c r="F61" s="189" t="s">
        <v>23</v>
      </c>
      <c r="G61" s="449"/>
      <c r="H61" s="449"/>
      <c r="I61" s="449"/>
      <c r="J61" s="449"/>
      <c r="K61" s="450"/>
    </row>
    <row r="62" spans="1:11" ht="42.75" customHeight="1">
      <c r="A62" s="446"/>
      <c r="B62" s="447"/>
      <c r="C62" s="446"/>
      <c r="D62" s="448"/>
      <c r="E62" s="478"/>
      <c r="F62" s="189">
        <v>3934512.79</v>
      </c>
      <c r="G62" s="449"/>
      <c r="H62" s="449"/>
      <c r="I62" s="449"/>
      <c r="J62" s="449"/>
      <c r="K62" s="450"/>
    </row>
    <row r="63" spans="1:11" s="23" customFormat="1" ht="20.25" customHeight="1">
      <c r="A63" s="446"/>
      <c r="B63" s="447" t="s">
        <v>820</v>
      </c>
      <c r="C63" s="446"/>
      <c r="D63" s="448">
        <v>2013</v>
      </c>
      <c r="E63" s="448"/>
      <c r="F63" s="189" t="s">
        <v>22</v>
      </c>
      <c r="G63" s="449" t="s">
        <v>21</v>
      </c>
      <c r="H63" s="449" t="s">
        <v>21</v>
      </c>
      <c r="I63" s="449"/>
      <c r="J63" s="449" t="s">
        <v>21</v>
      </c>
      <c r="K63" s="482" t="s">
        <v>1066</v>
      </c>
    </row>
    <row r="64" spans="1:11" s="23" customFormat="1">
      <c r="A64" s="446"/>
      <c r="B64" s="447"/>
      <c r="C64" s="446"/>
      <c r="D64" s="448"/>
      <c r="E64" s="478"/>
      <c r="F64" s="189">
        <v>2339926.7599999998</v>
      </c>
      <c r="G64" s="449"/>
      <c r="H64" s="449"/>
      <c r="I64" s="449"/>
      <c r="J64" s="449"/>
      <c r="K64" s="482"/>
    </row>
    <row r="65" spans="1:11" s="23" customFormat="1">
      <c r="A65" s="446"/>
      <c r="B65" s="447"/>
      <c r="C65" s="446"/>
      <c r="D65" s="448"/>
      <c r="E65" s="478"/>
      <c r="F65" s="189" t="s">
        <v>23</v>
      </c>
      <c r="G65" s="449"/>
      <c r="H65" s="449"/>
      <c r="I65" s="449"/>
      <c r="J65" s="449"/>
      <c r="K65" s="482"/>
    </row>
    <row r="66" spans="1:11" s="23" customFormat="1" ht="72.75" customHeight="1">
      <c r="A66" s="446"/>
      <c r="B66" s="447"/>
      <c r="C66" s="446"/>
      <c r="D66" s="448"/>
      <c r="E66" s="478"/>
      <c r="F66" s="189">
        <v>1988937.74</v>
      </c>
      <c r="G66" s="449"/>
      <c r="H66" s="449"/>
      <c r="I66" s="449"/>
      <c r="J66" s="449"/>
      <c r="K66" s="482"/>
    </row>
    <row r="67" spans="1:11" ht="20.25" customHeight="1">
      <c r="A67" s="446"/>
      <c r="B67" s="447" t="s">
        <v>821</v>
      </c>
      <c r="C67" s="446"/>
      <c r="D67" s="448"/>
      <c r="E67" s="448"/>
      <c r="F67" s="189" t="s">
        <v>22</v>
      </c>
      <c r="G67" s="449" t="s">
        <v>21</v>
      </c>
      <c r="H67" s="449" t="s">
        <v>21</v>
      </c>
      <c r="I67" s="449"/>
      <c r="J67" s="449" t="s">
        <v>21</v>
      </c>
      <c r="K67" s="450" t="s">
        <v>1300</v>
      </c>
    </row>
    <row r="68" spans="1:11">
      <c r="A68" s="446"/>
      <c r="B68" s="447"/>
      <c r="C68" s="446"/>
      <c r="D68" s="448"/>
      <c r="E68" s="478"/>
      <c r="F68" s="189">
        <v>10829795.630000001</v>
      </c>
      <c r="G68" s="449"/>
      <c r="H68" s="449"/>
      <c r="I68" s="449"/>
      <c r="J68" s="449"/>
      <c r="K68" s="450"/>
    </row>
    <row r="69" spans="1:11">
      <c r="A69" s="446"/>
      <c r="B69" s="447"/>
      <c r="C69" s="446"/>
      <c r="D69" s="448"/>
      <c r="E69" s="478"/>
      <c r="F69" s="189" t="s">
        <v>23</v>
      </c>
      <c r="G69" s="449"/>
      <c r="H69" s="449"/>
      <c r="I69" s="449"/>
      <c r="J69" s="449"/>
      <c r="K69" s="450"/>
    </row>
    <row r="70" spans="1:11" ht="74.25" customHeight="1">
      <c r="A70" s="446"/>
      <c r="B70" s="447"/>
      <c r="C70" s="446"/>
      <c r="D70" s="448"/>
      <c r="E70" s="478"/>
      <c r="F70" s="189">
        <v>9181333.3200000003</v>
      </c>
      <c r="G70" s="449"/>
      <c r="H70" s="449"/>
      <c r="I70" s="449"/>
      <c r="J70" s="449"/>
      <c r="K70" s="450"/>
    </row>
    <row r="71" spans="1:11" ht="20.25" customHeight="1">
      <c r="A71" s="446"/>
      <c r="B71" s="447" t="s">
        <v>950</v>
      </c>
      <c r="C71" s="446"/>
      <c r="D71" s="448"/>
      <c r="E71" s="448"/>
      <c r="F71" s="189" t="s">
        <v>22</v>
      </c>
      <c r="G71" s="449" t="s">
        <v>21</v>
      </c>
      <c r="H71" s="449" t="s">
        <v>21</v>
      </c>
      <c r="I71" s="449"/>
      <c r="J71" s="449" t="s">
        <v>21</v>
      </c>
      <c r="K71" s="482" t="s">
        <v>951</v>
      </c>
    </row>
    <row r="72" spans="1:11">
      <c r="A72" s="446"/>
      <c r="B72" s="447"/>
      <c r="C72" s="446"/>
      <c r="D72" s="448"/>
      <c r="E72" s="478"/>
      <c r="F72" s="189">
        <v>1013311.18</v>
      </c>
      <c r="G72" s="449"/>
      <c r="H72" s="449"/>
      <c r="I72" s="449"/>
      <c r="J72" s="449"/>
      <c r="K72" s="482"/>
    </row>
    <row r="73" spans="1:11">
      <c r="A73" s="446"/>
      <c r="B73" s="447"/>
      <c r="C73" s="446"/>
      <c r="D73" s="448"/>
      <c r="E73" s="478"/>
      <c r="F73" s="189" t="s">
        <v>23</v>
      </c>
      <c r="G73" s="449"/>
      <c r="H73" s="449"/>
      <c r="I73" s="449"/>
      <c r="J73" s="449"/>
      <c r="K73" s="482"/>
    </row>
    <row r="74" spans="1:11" ht="66.75" customHeight="1">
      <c r="A74" s="446"/>
      <c r="B74" s="447"/>
      <c r="C74" s="446"/>
      <c r="D74" s="448"/>
      <c r="E74" s="478"/>
      <c r="F74" s="189">
        <v>669957.81000000006</v>
      </c>
      <c r="G74" s="449"/>
      <c r="H74" s="449"/>
      <c r="I74" s="449"/>
      <c r="J74" s="449"/>
      <c r="K74" s="482"/>
    </row>
    <row r="75" spans="1:11" s="23" customFormat="1" ht="20.25" customHeight="1">
      <c r="A75" s="446"/>
      <c r="B75" s="447" t="s">
        <v>954</v>
      </c>
      <c r="C75" s="446"/>
      <c r="D75" s="448"/>
      <c r="E75" s="448"/>
      <c r="F75" s="189" t="s">
        <v>22</v>
      </c>
      <c r="G75" s="449" t="s">
        <v>21</v>
      </c>
      <c r="H75" s="449" t="s">
        <v>21</v>
      </c>
      <c r="I75" s="449"/>
      <c r="J75" s="449" t="s">
        <v>21</v>
      </c>
      <c r="K75" s="482" t="s">
        <v>1157</v>
      </c>
    </row>
    <row r="76" spans="1:11" s="23" customFormat="1">
      <c r="A76" s="446"/>
      <c r="B76" s="447"/>
      <c r="C76" s="446"/>
      <c r="D76" s="448"/>
      <c r="E76" s="478"/>
      <c r="F76" s="189">
        <v>978402</v>
      </c>
      <c r="G76" s="449"/>
      <c r="H76" s="449"/>
      <c r="I76" s="449"/>
      <c r="J76" s="449"/>
      <c r="K76" s="482"/>
    </row>
    <row r="77" spans="1:11" s="23" customFormat="1">
      <c r="A77" s="446"/>
      <c r="B77" s="447"/>
      <c r="C77" s="446"/>
      <c r="D77" s="448"/>
      <c r="E77" s="478"/>
      <c r="F77" s="189" t="s">
        <v>23</v>
      </c>
      <c r="G77" s="449"/>
      <c r="H77" s="449"/>
      <c r="I77" s="449"/>
      <c r="J77" s="449"/>
      <c r="K77" s="482"/>
    </row>
    <row r="78" spans="1:11" s="23" customFormat="1" ht="108.75" customHeight="1">
      <c r="A78" s="446"/>
      <c r="B78" s="447"/>
      <c r="C78" s="446"/>
      <c r="D78" s="448"/>
      <c r="E78" s="478"/>
      <c r="F78" s="189">
        <v>646946</v>
      </c>
      <c r="G78" s="449"/>
      <c r="H78" s="449"/>
      <c r="I78" s="449"/>
      <c r="J78" s="449"/>
      <c r="K78" s="482"/>
    </row>
    <row r="79" spans="1:11" ht="20.25" customHeight="1">
      <c r="A79" s="446"/>
      <c r="B79" s="447" t="s">
        <v>960</v>
      </c>
      <c r="C79" s="446"/>
      <c r="D79" s="448"/>
      <c r="E79" s="448"/>
      <c r="F79" s="189" t="s">
        <v>22</v>
      </c>
      <c r="G79" s="449" t="s">
        <v>21</v>
      </c>
      <c r="H79" s="449" t="s">
        <v>21</v>
      </c>
      <c r="I79" s="449"/>
      <c r="J79" s="449" t="s">
        <v>21</v>
      </c>
      <c r="K79" s="450" t="s">
        <v>961</v>
      </c>
    </row>
    <row r="80" spans="1:11">
      <c r="A80" s="446"/>
      <c r="B80" s="447"/>
      <c r="C80" s="446"/>
      <c r="D80" s="448"/>
      <c r="E80" s="478"/>
      <c r="F80" s="189">
        <v>135436</v>
      </c>
      <c r="G80" s="449"/>
      <c r="H80" s="449"/>
      <c r="I80" s="449"/>
      <c r="J80" s="449"/>
      <c r="K80" s="450"/>
    </row>
    <row r="81" spans="1:11">
      <c r="A81" s="446"/>
      <c r="B81" s="447"/>
      <c r="C81" s="446"/>
      <c r="D81" s="448"/>
      <c r="E81" s="478"/>
      <c r="F81" s="189" t="s">
        <v>23</v>
      </c>
      <c r="G81" s="449"/>
      <c r="H81" s="449"/>
      <c r="I81" s="449"/>
      <c r="J81" s="449"/>
      <c r="K81" s="450"/>
    </row>
    <row r="82" spans="1:11" ht="39.75" customHeight="1">
      <c r="A82" s="446"/>
      <c r="B82" s="447"/>
      <c r="C82" s="446"/>
      <c r="D82" s="448"/>
      <c r="E82" s="478"/>
      <c r="F82" s="189">
        <v>100711</v>
      </c>
      <c r="G82" s="449"/>
      <c r="H82" s="449"/>
      <c r="I82" s="449"/>
      <c r="J82" s="449"/>
      <c r="K82" s="450"/>
    </row>
    <row r="83" spans="1:11" ht="20.25" customHeight="1">
      <c r="A83" s="446"/>
      <c r="B83" s="447" t="s">
        <v>962</v>
      </c>
      <c r="C83" s="446"/>
      <c r="D83" s="448"/>
      <c r="E83" s="448"/>
      <c r="F83" s="189" t="s">
        <v>22</v>
      </c>
      <c r="G83" s="449" t="s">
        <v>21</v>
      </c>
      <c r="H83" s="449" t="s">
        <v>21</v>
      </c>
      <c r="I83" s="449"/>
      <c r="J83" s="449" t="s">
        <v>21</v>
      </c>
      <c r="K83" s="450" t="s">
        <v>963</v>
      </c>
    </row>
    <row r="84" spans="1:11">
      <c r="A84" s="446"/>
      <c r="B84" s="447"/>
      <c r="C84" s="446"/>
      <c r="D84" s="448"/>
      <c r="E84" s="478"/>
      <c r="F84" s="189">
        <v>196686</v>
      </c>
      <c r="G84" s="449"/>
      <c r="H84" s="449"/>
      <c r="I84" s="449"/>
      <c r="J84" s="449"/>
      <c r="K84" s="450"/>
    </row>
    <row r="85" spans="1:11">
      <c r="A85" s="446"/>
      <c r="B85" s="447"/>
      <c r="C85" s="446"/>
      <c r="D85" s="448"/>
      <c r="E85" s="478"/>
      <c r="F85" s="189" t="s">
        <v>23</v>
      </c>
      <c r="G85" s="449"/>
      <c r="H85" s="449"/>
      <c r="I85" s="449"/>
      <c r="J85" s="449"/>
      <c r="K85" s="450"/>
    </row>
    <row r="86" spans="1:11" ht="39.75" customHeight="1">
      <c r="A86" s="446"/>
      <c r="B86" s="447"/>
      <c r="C86" s="446"/>
      <c r="D86" s="448"/>
      <c r="E86" s="478"/>
      <c r="F86" s="189">
        <v>146295</v>
      </c>
      <c r="G86" s="449"/>
      <c r="H86" s="449"/>
      <c r="I86" s="449"/>
      <c r="J86" s="449"/>
      <c r="K86" s="450"/>
    </row>
    <row r="87" spans="1:11" ht="20.25" customHeight="1">
      <c r="A87" s="446"/>
      <c r="B87" s="447" t="s">
        <v>964</v>
      </c>
      <c r="C87" s="446"/>
      <c r="D87" s="448"/>
      <c r="E87" s="448"/>
      <c r="F87" s="189" t="s">
        <v>22</v>
      </c>
      <c r="G87" s="449" t="s">
        <v>21</v>
      </c>
      <c r="H87" s="449" t="s">
        <v>21</v>
      </c>
      <c r="I87" s="449"/>
      <c r="J87" s="449" t="s">
        <v>21</v>
      </c>
      <c r="K87" s="450" t="s">
        <v>965</v>
      </c>
    </row>
    <row r="88" spans="1:11">
      <c r="A88" s="446"/>
      <c r="B88" s="447"/>
      <c r="C88" s="446"/>
      <c r="D88" s="448"/>
      <c r="E88" s="478"/>
      <c r="F88" s="189">
        <v>37871</v>
      </c>
      <c r="G88" s="449"/>
      <c r="H88" s="449"/>
      <c r="I88" s="449"/>
      <c r="J88" s="449"/>
      <c r="K88" s="450"/>
    </row>
    <row r="89" spans="1:11">
      <c r="A89" s="446"/>
      <c r="B89" s="447"/>
      <c r="C89" s="446"/>
      <c r="D89" s="448"/>
      <c r="E89" s="478"/>
      <c r="F89" s="189" t="s">
        <v>23</v>
      </c>
      <c r="G89" s="449"/>
      <c r="H89" s="449"/>
      <c r="I89" s="449"/>
      <c r="J89" s="449"/>
      <c r="K89" s="450"/>
    </row>
    <row r="90" spans="1:11" ht="39.75" customHeight="1">
      <c r="A90" s="446"/>
      <c r="B90" s="447"/>
      <c r="C90" s="446"/>
      <c r="D90" s="448"/>
      <c r="E90" s="478"/>
      <c r="F90" s="189">
        <v>28168</v>
      </c>
      <c r="G90" s="449"/>
      <c r="H90" s="449"/>
      <c r="I90" s="449"/>
      <c r="J90" s="449"/>
      <c r="K90" s="450"/>
    </row>
    <row r="91" spans="1:11" ht="20.25" customHeight="1">
      <c r="A91" s="446"/>
      <c r="B91" s="447" t="s">
        <v>966</v>
      </c>
      <c r="C91" s="446"/>
      <c r="D91" s="448"/>
      <c r="E91" s="448"/>
      <c r="F91" s="189" t="s">
        <v>22</v>
      </c>
      <c r="G91" s="449" t="s">
        <v>21</v>
      </c>
      <c r="H91" s="449" t="s">
        <v>21</v>
      </c>
      <c r="I91" s="449"/>
      <c r="J91" s="449" t="s">
        <v>21</v>
      </c>
      <c r="K91" s="450" t="s">
        <v>967</v>
      </c>
    </row>
    <row r="92" spans="1:11">
      <c r="A92" s="446"/>
      <c r="B92" s="447"/>
      <c r="C92" s="446"/>
      <c r="D92" s="448"/>
      <c r="E92" s="478"/>
      <c r="F92" s="189">
        <v>184380</v>
      </c>
      <c r="G92" s="449"/>
      <c r="H92" s="449"/>
      <c r="I92" s="449"/>
      <c r="J92" s="449"/>
      <c r="K92" s="450"/>
    </row>
    <row r="93" spans="1:11">
      <c r="A93" s="446"/>
      <c r="B93" s="447"/>
      <c r="C93" s="446"/>
      <c r="D93" s="448"/>
      <c r="E93" s="478"/>
      <c r="F93" s="189" t="s">
        <v>23</v>
      </c>
      <c r="G93" s="449"/>
      <c r="H93" s="449"/>
      <c r="I93" s="449"/>
      <c r="J93" s="449"/>
      <c r="K93" s="450"/>
    </row>
    <row r="94" spans="1:11" ht="77.25" customHeight="1">
      <c r="A94" s="446"/>
      <c r="B94" s="447"/>
      <c r="C94" s="446"/>
      <c r="D94" s="448"/>
      <c r="E94" s="478"/>
      <c r="F94" s="189">
        <v>137143</v>
      </c>
      <c r="G94" s="449"/>
      <c r="H94" s="449"/>
      <c r="I94" s="449"/>
      <c r="J94" s="449"/>
      <c r="K94" s="450"/>
    </row>
    <row r="95" spans="1:11" ht="20.25" customHeight="1">
      <c r="A95" s="446"/>
      <c r="B95" s="447" t="s">
        <v>968</v>
      </c>
      <c r="C95" s="446"/>
      <c r="D95" s="448"/>
      <c r="E95" s="448"/>
      <c r="F95" s="189" t="s">
        <v>22</v>
      </c>
      <c r="G95" s="449" t="s">
        <v>21</v>
      </c>
      <c r="H95" s="449" t="s">
        <v>21</v>
      </c>
      <c r="I95" s="449"/>
      <c r="J95" s="449" t="s">
        <v>21</v>
      </c>
      <c r="K95" s="450" t="s">
        <v>969</v>
      </c>
    </row>
    <row r="96" spans="1:11">
      <c r="A96" s="446"/>
      <c r="B96" s="447"/>
      <c r="C96" s="446"/>
      <c r="D96" s="448"/>
      <c r="E96" s="478"/>
      <c r="F96" s="189">
        <v>169271</v>
      </c>
      <c r="G96" s="449"/>
      <c r="H96" s="449"/>
      <c r="I96" s="449"/>
      <c r="J96" s="449"/>
      <c r="K96" s="450"/>
    </row>
    <row r="97" spans="1:11">
      <c r="A97" s="446"/>
      <c r="B97" s="447"/>
      <c r="C97" s="446"/>
      <c r="D97" s="448"/>
      <c r="E97" s="478"/>
      <c r="F97" s="189" t="s">
        <v>23</v>
      </c>
      <c r="G97" s="449"/>
      <c r="H97" s="449"/>
      <c r="I97" s="449"/>
      <c r="J97" s="449"/>
      <c r="K97" s="450"/>
    </row>
    <row r="98" spans="1:11" ht="39.75" customHeight="1">
      <c r="A98" s="446"/>
      <c r="B98" s="447"/>
      <c r="C98" s="446"/>
      <c r="D98" s="448"/>
      <c r="E98" s="478"/>
      <c r="F98" s="189">
        <v>125881</v>
      </c>
      <c r="G98" s="449"/>
      <c r="H98" s="449"/>
      <c r="I98" s="449"/>
      <c r="J98" s="449"/>
      <c r="K98" s="450"/>
    </row>
    <row r="99" spans="1:11" ht="20.25" customHeight="1">
      <c r="A99" s="446"/>
      <c r="B99" s="447" t="s">
        <v>970</v>
      </c>
      <c r="C99" s="446"/>
      <c r="D99" s="448"/>
      <c r="E99" s="448"/>
      <c r="F99" s="189" t="s">
        <v>22</v>
      </c>
      <c r="G99" s="449" t="s">
        <v>21</v>
      </c>
      <c r="H99" s="449" t="s">
        <v>21</v>
      </c>
      <c r="I99" s="449"/>
      <c r="J99" s="449" t="s">
        <v>21</v>
      </c>
      <c r="K99" s="450" t="s">
        <v>971</v>
      </c>
    </row>
    <row r="100" spans="1:11">
      <c r="A100" s="446"/>
      <c r="B100" s="447"/>
      <c r="C100" s="446"/>
      <c r="D100" s="448"/>
      <c r="E100" s="478"/>
      <c r="F100" s="189">
        <v>185968</v>
      </c>
      <c r="G100" s="449"/>
      <c r="H100" s="449"/>
      <c r="I100" s="449"/>
      <c r="J100" s="449"/>
      <c r="K100" s="450"/>
    </row>
    <row r="101" spans="1:11">
      <c r="A101" s="446"/>
      <c r="B101" s="447"/>
      <c r="C101" s="446"/>
      <c r="D101" s="448"/>
      <c r="E101" s="478"/>
      <c r="F101" s="189" t="s">
        <v>23</v>
      </c>
      <c r="G101" s="449"/>
      <c r="H101" s="449"/>
      <c r="I101" s="449"/>
      <c r="J101" s="449"/>
      <c r="K101" s="450"/>
    </row>
    <row r="102" spans="1:11" ht="39.75" customHeight="1">
      <c r="A102" s="446"/>
      <c r="B102" s="447"/>
      <c r="C102" s="446"/>
      <c r="D102" s="448"/>
      <c r="E102" s="478"/>
      <c r="F102" s="189">
        <v>138324</v>
      </c>
      <c r="G102" s="449"/>
      <c r="H102" s="449"/>
      <c r="I102" s="449"/>
      <c r="J102" s="449"/>
      <c r="K102" s="450"/>
    </row>
    <row r="103" spans="1:11" ht="20.25" customHeight="1">
      <c r="A103" s="446"/>
      <c r="B103" s="447" t="s">
        <v>972</v>
      </c>
      <c r="C103" s="446"/>
      <c r="D103" s="448"/>
      <c r="E103" s="448"/>
      <c r="F103" s="189" t="s">
        <v>22</v>
      </c>
      <c r="G103" s="449" t="s">
        <v>21</v>
      </c>
      <c r="H103" s="449" t="s">
        <v>21</v>
      </c>
      <c r="I103" s="449"/>
      <c r="J103" s="449" t="s">
        <v>21</v>
      </c>
      <c r="K103" s="450" t="s">
        <v>973</v>
      </c>
    </row>
    <row r="104" spans="1:11">
      <c r="A104" s="446"/>
      <c r="B104" s="447"/>
      <c r="C104" s="446"/>
      <c r="D104" s="448"/>
      <c r="E104" s="478"/>
      <c r="F104" s="189">
        <v>169240</v>
      </c>
      <c r="G104" s="449"/>
      <c r="H104" s="449"/>
      <c r="I104" s="449"/>
      <c r="J104" s="449"/>
      <c r="K104" s="450"/>
    </row>
    <row r="105" spans="1:11">
      <c r="A105" s="446"/>
      <c r="B105" s="447"/>
      <c r="C105" s="446"/>
      <c r="D105" s="448"/>
      <c r="E105" s="478"/>
      <c r="F105" s="189" t="s">
        <v>23</v>
      </c>
      <c r="G105" s="449"/>
      <c r="H105" s="449"/>
      <c r="I105" s="449"/>
      <c r="J105" s="449"/>
      <c r="K105" s="450"/>
    </row>
    <row r="106" spans="1:11" ht="39.75" customHeight="1">
      <c r="A106" s="446"/>
      <c r="B106" s="447"/>
      <c r="C106" s="446"/>
      <c r="D106" s="448"/>
      <c r="E106" s="478"/>
      <c r="F106" s="189">
        <v>125881</v>
      </c>
      <c r="G106" s="449"/>
      <c r="H106" s="449"/>
      <c r="I106" s="449"/>
      <c r="J106" s="449"/>
      <c r="K106" s="450"/>
    </row>
    <row r="107" spans="1:11" ht="20.25" customHeight="1">
      <c r="A107" s="446"/>
      <c r="B107" s="447" t="s">
        <v>974</v>
      </c>
      <c r="C107" s="446"/>
      <c r="D107" s="448"/>
      <c r="E107" s="448"/>
      <c r="F107" s="189" t="s">
        <v>22</v>
      </c>
      <c r="G107" s="449" t="s">
        <v>21</v>
      </c>
      <c r="H107" s="449" t="s">
        <v>21</v>
      </c>
      <c r="I107" s="449"/>
      <c r="J107" s="449" t="s">
        <v>21</v>
      </c>
      <c r="K107" s="450" t="s">
        <v>975</v>
      </c>
    </row>
    <row r="108" spans="1:11">
      <c r="A108" s="446"/>
      <c r="B108" s="447"/>
      <c r="C108" s="446"/>
      <c r="D108" s="448"/>
      <c r="E108" s="478"/>
      <c r="F108" s="189">
        <v>196759</v>
      </c>
      <c r="G108" s="449"/>
      <c r="H108" s="449"/>
      <c r="I108" s="449"/>
      <c r="J108" s="449"/>
      <c r="K108" s="450"/>
    </row>
    <row r="109" spans="1:11">
      <c r="A109" s="446"/>
      <c r="B109" s="447"/>
      <c r="C109" s="446"/>
      <c r="D109" s="448"/>
      <c r="E109" s="478"/>
      <c r="F109" s="189" t="s">
        <v>23</v>
      </c>
      <c r="G109" s="449"/>
      <c r="H109" s="449"/>
      <c r="I109" s="449"/>
      <c r="J109" s="449"/>
      <c r="K109" s="450"/>
    </row>
    <row r="110" spans="1:11" ht="53.25" customHeight="1">
      <c r="A110" s="446"/>
      <c r="B110" s="447"/>
      <c r="C110" s="446"/>
      <c r="D110" s="448"/>
      <c r="E110" s="478"/>
      <c r="F110" s="189">
        <v>146349</v>
      </c>
      <c r="G110" s="449"/>
      <c r="H110" s="449"/>
      <c r="I110" s="449"/>
      <c r="J110" s="449"/>
      <c r="K110" s="450"/>
    </row>
    <row r="111" spans="1:11" ht="20.25" customHeight="1">
      <c r="A111" s="446"/>
      <c r="B111" s="447" t="s">
        <v>976</v>
      </c>
      <c r="C111" s="446"/>
      <c r="D111" s="448"/>
      <c r="E111" s="448"/>
      <c r="F111" s="189" t="s">
        <v>22</v>
      </c>
      <c r="G111" s="449" t="s">
        <v>21</v>
      </c>
      <c r="H111" s="449" t="s">
        <v>21</v>
      </c>
      <c r="I111" s="449"/>
      <c r="J111" s="449" t="s">
        <v>21</v>
      </c>
      <c r="K111" s="450" t="s">
        <v>977</v>
      </c>
    </row>
    <row r="112" spans="1:11">
      <c r="A112" s="446"/>
      <c r="B112" s="447"/>
      <c r="C112" s="446"/>
      <c r="D112" s="448"/>
      <c r="E112" s="478"/>
      <c r="F112" s="189">
        <v>196758</v>
      </c>
      <c r="G112" s="449"/>
      <c r="H112" s="449"/>
      <c r="I112" s="449"/>
      <c r="J112" s="449"/>
      <c r="K112" s="450"/>
    </row>
    <row r="113" spans="1:11">
      <c r="A113" s="446"/>
      <c r="B113" s="447"/>
      <c r="C113" s="446"/>
      <c r="D113" s="448"/>
      <c r="E113" s="478"/>
      <c r="F113" s="189" t="s">
        <v>23</v>
      </c>
      <c r="G113" s="449"/>
      <c r="H113" s="449"/>
      <c r="I113" s="449"/>
      <c r="J113" s="449"/>
      <c r="K113" s="450"/>
    </row>
    <row r="114" spans="1:11">
      <c r="A114" s="446"/>
      <c r="B114" s="447"/>
      <c r="C114" s="446"/>
      <c r="D114" s="448"/>
      <c r="E114" s="478"/>
      <c r="F114" s="189">
        <v>146349</v>
      </c>
      <c r="G114" s="449"/>
      <c r="H114" s="449"/>
      <c r="I114" s="449"/>
      <c r="J114" s="449"/>
      <c r="K114" s="450"/>
    </row>
    <row r="115" spans="1:11" s="23" customFormat="1" ht="20.25" customHeight="1">
      <c r="A115" s="446"/>
      <c r="B115" s="447" t="s">
        <v>978</v>
      </c>
      <c r="C115" s="446"/>
      <c r="D115" s="448">
        <v>2013</v>
      </c>
      <c r="E115" s="448"/>
      <c r="F115" s="189" t="s">
        <v>22</v>
      </c>
      <c r="G115" s="449" t="s">
        <v>21</v>
      </c>
      <c r="H115" s="449" t="s">
        <v>21</v>
      </c>
      <c r="I115" s="449"/>
      <c r="J115" s="449" t="s">
        <v>21</v>
      </c>
      <c r="K115" s="450" t="s">
        <v>1049</v>
      </c>
    </row>
    <row r="116" spans="1:11" s="23" customFormat="1">
      <c r="A116" s="446"/>
      <c r="B116" s="447"/>
      <c r="C116" s="446"/>
      <c r="D116" s="448"/>
      <c r="E116" s="478"/>
      <c r="F116" s="189">
        <v>115050</v>
      </c>
      <c r="G116" s="449"/>
      <c r="H116" s="449"/>
      <c r="I116" s="449"/>
      <c r="J116" s="449"/>
      <c r="K116" s="450"/>
    </row>
    <row r="117" spans="1:11" s="23" customFormat="1">
      <c r="A117" s="446"/>
      <c r="B117" s="447"/>
      <c r="C117" s="446"/>
      <c r="D117" s="448"/>
      <c r="E117" s="478"/>
      <c r="F117" s="189" t="s">
        <v>23</v>
      </c>
      <c r="G117" s="449"/>
      <c r="H117" s="449"/>
      <c r="I117" s="449"/>
      <c r="J117" s="449"/>
      <c r="K117" s="450"/>
    </row>
    <row r="118" spans="1:11" s="23" customFormat="1" ht="39.75" customHeight="1">
      <c r="A118" s="446"/>
      <c r="B118" s="447"/>
      <c r="C118" s="446"/>
      <c r="D118" s="448"/>
      <c r="E118" s="478"/>
      <c r="F118" s="189">
        <v>85288.76</v>
      </c>
      <c r="G118" s="449"/>
      <c r="H118" s="449"/>
      <c r="I118" s="449"/>
      <c r="J118" s="449"/>
      <c r="K118" s="450"/>
    </row>
    <row r="119" spans="1:11" ht="20.25" customHeight="1">
      <c r="A119" s="446"/>
      <c r="B119" s="447" t="s">
        <v>979</v>
      </c>
      <c r="C119" s="446"/>
      <c r="D119" s="448"/>
      <c r="E119" s="448"/>
      <c r="F119" s="189" t="s">
        <v>22</v>
      </c>
      <c r="G119" s="449" t="s">
        <v>21</v>
      </c>
      <c r="H119" s="449" t="s">
        <v>21</v>
      </c>
      <c r="I119" s="449"/>
      <c r="J119" s="449" t="s">
        <v>21</v>
      </c>
      <c r="K119" s="450" t="s">
        <v>980</v>
      </c>
    </row>
    <row r="120" spans="1:11">
      <c r="A120" s="446"/>
      <c r="B120" s="447"/>
      <c r="C120" s="446"/>
      <c r="D120" s="448"/>
      <c r="E120" s="478"/>
      <c r="F120" s="189">
        <v>181046.3</v>
      </c>
      <c r="G120" s="449"/>
      <c r="H120" s="449"/>
      <c r="I120" s="449"/>
      <c r="J120" s="449"/>
      <c r="K120" s="450"/>
    </row>
    <row r="121" spans="1:11">
      <c r="A121" s="446"/>
      <c r="B121" s="447"/>
      <c r="C121" s="446"/>
      <c r="D121" s="448"/>
      <c r="E121" s="478"/>
      <c r="F121" s="189" t="s">
        <v>23</v>
      </c>
      <c r="G121" s="449"/>
      <c r="H121" s="449"/>
      <c r="I121" s="449"/>
      <c r="J121" s="449"/>
      <c r="K121" s="450"/>
    </row>
    <row r="122" spans="1:11">
      <c r="A122" s="446"/>
      <c r="B122" s="447"/>
      <c r="C122" s="446"/>
      <c r="D122" s="448"/>
      <c r="E122" s="478"/>
      <c r="F122" s="189">
        <v>134662.54</v>
      </c>
      <c r="G122" s="449"/>
      <c r="H122" s="449"/>
      <c r="I122" s="449"/>
      <c r="J122" s="449"/>
      <c r="K122" s="450"/>
    </row>
    <row r="123" spans="1:11" ht="20.25" customHeight="1">
      <c r="A123" s="446"/>
      <c r="B123" s="447" t="s">
        <v>981</v>
      </c>
      <c r="C123" s="446"/>
      <c r="D123" s="448"/>
      <c r="E123" s="448"/>
      <c r="F123" s="189" t="s">
        <v>22</v>
      </c>
      <c r="G123" s="449" t="s">
        <v>21</v>
      </c>
      <c r="H123" s="449" t="s">
        <v>21</v>
      </c>
      <c r="I123" s="449"/>
      <c r="J123" s="449" t="s">
        <v>21</v>
      </c>
      <c r="K123" s="450" t="s">
        <v>982</v>
      </c>
    </row>
    <row r="124" spans="1:11">
      <c r="A124" s="446"/>
      <c r="B124" s="447"/>
      <c r="C124" s="446"/>
      <c r="D124" s="448"/>
      <c r="E124" s="478"/>
      <c r="F124" s="189">
        <v>179950.95</v>
      </c>
      <c r="G124" s="449"/>
      <c r="H124" s="449"/>
      <c r="I124" s="449"/>
      <c r="J124" s="449"/>
      <c r="K124" s="450"/>
    </row>
    <row r="125" spans="1:11">
      <c r="A125" s="446"/>
      <c r="B125" s="447"/>
      <c r="C125" s="446"/>
      <c r="D125" s="448"/>
      <c r="E125" s="478"/>
      <c r="F125" s="189" t="s">
        <v>23</v>
      </c>
      <c r="G125" s="449"/>
      <c r="H125" s="449"/>
      <c r="I125" s="449"/>
      <c r="J125" s="449"/>
      <c r="K125" s="450"/>
    </row>
    <row r="126" spans="1:11">
      <c r="A126" s="446"/>
      <c r="B126" s="447"/>
      <c r="C126" s="446"/>
      <c r="D126" s="448"/>
      <c r="E126" s="478"/>
      <c r="F126" s="81">
        <v>133847.82</v>
      </c>
      <c r="G126" s="449"/>
      <c r="H126" s="449"/>
      <c r="I126" s="449"/>
      <c r="J126" s="449"/>
      <c r="K126" s="450"/>
    </row>
    <row r="127" spans="1:11" ht="20.25" customHeight="1">
      <c r="A127" s="446"/>
      <c r="B127" s="447" t="s">
        <v>983</v>
      </c>
      <c r="C127" s="446"/>
      <c r="D127" s="448"/>
      <c r="E127" s="448"/>
      <c r="F127" s="189" t="s">
        <v>22</v>
      </c>
      <c r="G127" s="449" t="s">
        <v>21</v>
      </c>
      <c r="H127" s="449" t="s">
        <v>21</v>
      </c>
      <c r="I127" s="449"/>
      <c r="J127" s="449" t="s">
        <v>21</v>
      </c>
      <c r="K127" s="450" t="s">
        <v>984</v>
      </c>
    </row>
    <row r="128" spans="1:11">
      <c r="A128" s="446"/>
      <c r="B128" s="447"/>
      <c r="C128" s="446"/>
      <c r="D128" s="448"/>
      <c r="E128" s="478"/>
      <c r="F128" s="189">
        <v>180511.7</v>
      </c>
      <c r="G128" s="449"/>
      <c r="H128" s="449"/>
      <c r="I128" s="449"/>
      <c r="J128" s="449"/>
      <c r="K128" s="450"/>
    </row>
    <row r="129" spans="1:11">
      <c r="A129" s="446"/>
      <c r="B129" s="447"/>
      <c r="C129" s="446"/>
      <c r="D129" s="448"/>
      <c r="E129" s="478"/>
      <c r="F129" s="189" t="s">
        <v>23</v>
      </c>
      <c r="G129" s="449"/>
      <c r="H129" s="449"/>
      <c r="I129" s="449"/>
      <c r="J129" s="449"/>
      <c r="K129" s="450"/>
    </row>
    <row r="130" spans="1:11">
      <c r="A130" s="446"/>
      <c r="B130" s="447"/>
      <c r="C130" s="446"/>
      <c r="D130" s="448"/>
      <c r="E130" s="478"/>
      <c r="F130" s="189">
        <v>134264.9</v>
      </c>
      <c r="G130" s="449"/>
      <c r="H130" s="449"/>
      <c r="I130" s="449"/>
      <c r="J130" s="449"/>
      <c r="K130" s="450"/>
    </row>
    <row r="131" spans="1:11" ht="20.25" customHeight="1">
      <c r="A131" s="446"/>
      <c r="B131" s="447" t="s">
        <v>985</v>
      </c>
      <c r="C131" s="446"/>
      <c r="D131" s="448"/>
      <c r="E131" s="448"/>
      <c r="F131" s="189" t="s">
        <v>22</v>
      </c>
      <c r="G131" s="449" t="s">
        <v>21</v>
      </c>
      <c r="H131" s="449" t="s">
        <v>21</v>
      </c>
      <c r="I131" s="449"/>
      <c r="J131" s="449" t="s">
        <v>21</v>
      </c>
      <c r="K131" s="450" t="s">
        <v>986</v>
      </c>
    </row>
    <row r="132" spans="1:11">
      <c r="A132" s="446"/>
      <c r="B132" s="447"/>
      <c r="C132" s="446"/>
      <c r="D132" s="448"/>
      <c r="E132" s="478"/>
      <c r="F132" s="189">
        <v>180380.35</v>
      </c>
      <c r="G132" s="449"/>
      <c r="H132" s="449"/>
      <c r="I132" s="449"/>
      <c r="J132" s="449"/>
      <c r="K132" s="450"/>
    </row>
    <row r="133" spans="1:11">
      <c r="A133" s="446"/>
      <c r="B133" s="447"/>
      <c r="C133" s="446"/>
      <c r="D133" s="448"/>
      <c r="E133" s="478"/>
      <c r="F133" s="189" t="s">
        <v>23</v>
      </c>
      <c r="G133" s="449"/>
      <c r="H133" s="449"/>
      <c r="I133" s="449"/>
      <c r="J133" s="449"/>
      <c r="K133" s="450"/>
    </row>
    <row r="134" spans="1:11">
      <c r="A134" s="446"/>
      <c r="B134" s="447"/>
      <c r="C134" s="446"/>
      <c r="D134" s="448"/>
      <c r="E134" s="478"/>
      <c r="F134" s="189">
        <v>134167.20000000001</v>
      </c>
      <c r="G134" s="449"/>
      <c r="H134" s="449"/>
      <c r="I134" s="449"/>
      <c r="J134" s="449"/>
      <c r="K134" s="450"/>
    </row>
    <row r="135" spans="1:11" ht="17.25" customHeight="1">
      <c r="A135" s="446"/>
      <c r="B135" s="447" t="s">
        <v>987</v>
      </c>
      <c r="C135" s="446"/>
      <c r="D135" s="448"/>
      <c r="E135" s="448"/>
      <c r="F135" s="189" t="s">
        <v>22</v>
      </c>
      <c r="G135" s="449" t="s">
        <v>21</v>
      </c>
      <c r="H135" s="449" t="s">
        <v>21</v>
      </c>
      <c r="I135" s="449"/>
      <c r="J135" s="449" t="s">
        <v>21</v>
      </c>
      <c r="K135" s="450" t="s">
        <v>988</v>
      </c>
    </row>
    <row r="136" spans="1:11">
      <c r="A136" s="446"/>
      <c r="B136" s="447"/>
      <c r="C136" s="446"/>
      <c r="D136" s="448"/>
      <c r="E136" s="478"/>
      <c r="F136" s="189">
        <v>168582.55</v>
      </c>
      <c r="G136" s="449"/>
      <c r="H136" s="449"/>
      <c r="I136" s="449"/>
      <c r="J136" s="449"/>
      <c r="K136" s="450"/>
    </row>
    <row r="137" spans="1:11">
      <c r="A137" s="446"/>
      <c r="B137" s="447"/>
      <c r="C137" s="446"/>
      <c r="D137" s="448"/>
      <c r="E137" s="478"/>
      <c r="F137" s="189" t="s">
        <v>23</v>
      </c>
      <c r="G137" s="449"/>
      <c r="H137" s="449"/>
      <c r="I137" s="449"/>
      <c r="J137" s="449"/>
      <c r="K137" s="450"/>
    </row>
    <row r="138" spans="1:11">
      <c r="A138" s="446"/>
      <c r="B138" s="447"/>
      <c r="C138" s="446"/>
      <c r="D138" s="448"/>
      <c r="E138" s="478"/>
      <c r="F138" s="189">
        <v>125391.97</v>
      </c>
      <c r="G138" s="449"/>
      <c r="H138" s="449"/>
      <c r="I138" s="449"/>
      <c r="J138" s="449"/>
      <c r="K138" s="450"/>
    </row>
    <row r="139" spans="1:11" s="23" customFormat="1" ht="20.25" customHeight="1">
      <c r="A139" s="446"/>
      <c r="B139" s="447" t="s">
        <v>1047</v>
      </c>
      <c r="C139" s="446"/>
      <c r="D139" s="448">
        <v>2013</v>
      </c>
      <c r="E139" s="448"/>
      <c r="F139" s="189" t="s">
        <v>22</v>
      </c>
      <c r="G139" s="449" t="s">
        <v>21</v>
      </c>
      <c r="H139" s="449" t="s">
        <v>21</v>
      </c>
      <c r="I139" s="449"/>
      <c r="J139" s="449" t="s">
        <v>21</v>
      </c>
      <c r="K139" s="450" t="s">
        <v>1048</v>
      </c>
    </row>
    <row r="140" spans="1:11" s="23" customFormat="1">
      <c r="A140" s="446"/>
      <c r="B140" s="447"/>
      <c r="C140" s="446"/>
      <c r="D140" s="448"/>
      <c r="E140" s="478"/>
      <c r="F140" s="189">
        <v>149159.9</v>
      </c>
      <c r="G140" s="449"/>
      <c r="H140" s="449"/>
      <c r="I140" s="449"/>
      <c r="J140" s="449"/>
      <c r="K140" s="450"/>
    </row>
    <row r="141" spans="1:11" s="23" customFormat="1">
      <c r="A141" s="446"/>
      <c r="B141" s="447"/>
      <c r="C141" s="446"/>
      <c r="D141" s="448"/>
      <c r="E141" s="478"/>
      <c r="F141" s="189" t="s">
        <v>23</v>
      </c>
      <c r="G141" s="449"/>
      <c r="H141" s="449"/>
      <c r="I141" s="449"/>
      <c r="J141" s="449"/>
      <c r="K141" s="450"/>
    </row>
    <row r="142" spans="1:11" s="23" customFormat="1" ht="41.25" customHeight="1">
      <c r="A142" s="446"/>
      <c r="B142" s="447"/>
      <c r="C142" s="446"/>
      <c r="D142" s="448"/>
      <c r="E142" s="478"/>
      <c r="F142" s="189">
        <v>110331</v>
      </c>
      <c r="G142" s="449"/>
      <c r="H142" s="449"/>
      <c r="I142" s="449"/>
      <c r="J142" s="449"/>
      <c r="K142" s="450"/>
    </row>
    <row r="143" spans="1:11" s="23" customFormat="1" ht="20.25" customHeight="1">
      <c r="A143" s="446"/>
      <c r="B143" s="447" t="s">
        <v>1050</v>
      </c>
      <c r="C143" s="446"/>
      <c r="D143" s="448">
        <v>2013</v>
      </c>
      <c r="E143" s="448"/>
      <c r="F143" s="189" t="s">
        <v>22</v>
      </c>
      <c r="G143" s="449" t="s">
        <v>21</v>
      </c>
      <c r="H143" s="449" t="s">
        <v>21</v>
      </c>
      <c r="I143" s="449"/>
      <c r="J143" s="449" t="s">
        <v>21</v>
      </c>
      <c r="K143" s="450" t="s">
        <v>1051</v>
      </c>
    </row>
    <row r="144" spans="1:11" s="23" customFormat="1">
      <c r="A144" s="446"/>
      <c r="B144" s="447"/>
      <c r="C144" s="446"/>
      <c r="D144" s="448"/>
      <c r="E144" s="478"/>
      <c r="F144" s="189">
        <v>129182.8</v>
      </c>
      <c r="G144" s="449"/>
      <c r="H144" s="449"/>
      <c r="I144" s="449"/>
      <c r="J144" s="449"/>
      <c r="K144" s="450"/>
    </row>
    <row r="145" spans="1:11" s="23" customFormat="1">
      <c r="A145" s="446"/>
      <c r="B145" s="447"/>
      <c r="C145" s="446"/>
      <c r="D145" s="448"/>
      <c r="E145" s="478"/>
      <c r="F145" s="189" t="s">
        <v>23</v>
      </c>
      <c r="G145" s="449"/>
      <c r="H145" s="449"/>
      <c r="I145" s="449"/>
      <c r="J145" s="449"/>
      <c r="K145" s="450"/>
    </row>
    <row r="146" spans="1:11" s="23" customFormat="1" ht="51" customHeight="1">
      <c r="A146" s="446"/>
      <c r="B146" s="447"/>
      <c r="C146" s="446"/>
      <c r="D146" s="448"/>
      <c r="E146" s="478"/>
      <c r="F146" s="189">
        <v>95440.76</v>
      </c>
      <c r="G146" s="449"/>
      <c r="H146" s="449"/>
      <c r="I146" s="449"/>
      <c r="J146" s="449"/>
      <c r="K146" s="450"/>
    </row>
    <row r="147" spans="1:11" s="23" customFormat="1" ht="20.25" customHeight="1">
      <c r="A147" s="446"/>
      <c r="B147" s="447" t="s">
        <v>1217</v>
      </c>
      <c r="C147" s="446"/>
      <c r="D147" s="448"/>
      <c r="E147" s="448"/>
      <c r="F147" s="189" t="s">
        <v>22</v>
      </c>
      <c r="G147" s="449" t="s">
        <v>21</v>
      </c>
      <c r="H147" s="449" t="s">
        <v>21</v>
      </c>
      <c r="I147" s="449"/>
      <c r="J147" s="449" t="s">
        <v>21</v>
      </c>
      <c r="K147" s="450" t="s">
        <v>1218</v>
      </c>
    </row>
    <row r="148" spans="1:11" s="23" customFormat="1">
      <c r="A148" s="446"/>
      <c r="B148" s="447"/>
      <c r="C148" s="446"/>
      <c r="D148" s="448"/>
      <c r="E148" s="478"/>
      <c r="F148" s="189">
        <v>182710</v>
      </c>
      <c r="G148" s="449"/>
      <c r="H148" s="449"/>
      <c r="I148" s="449"/>
      <c r="J148" s="449"/>
      <c r="K148" s="450"/>
    </row>
    <row r="149" spans="1:11" s="23" customFormat="1">
      <c r="A149" s="446"/>
      <c r="B149" s="447"/>
      <c r="C149" s="446"/>
      <c r="D149" s="448"/>
      <c r="E149" s="478"/>
      <c r="F149" s="189" t="s">
        <v>23</v>
      </c>
      <c r="G149" s="449"/>
      <c r="H149" s="449"/>
      <c r="I149" s="449"/>
      <c r="J149" s="449"/>
      <c r="K149" s="450"/>
    </row>
    <row r="150" spans="1:11" s="23" customFormat="1" ht="15" customHeight="1">
      <c r="A150" s="446"/>
      <c r="B150" s="447"/>
      <c r="C150" s="446"/>
      <c r="D150" s="448"/>
      <c r="E150" s="478"/>
      <c r="F150" s="189">
        <v>151000</v>
      </c>
      <c r="G150" s="449"/>
      <c r="H150" s="449"/>
      <c r="I150" s="449"/>
      <c r="J150" s="449"/>
      <c r="K150" s="450"/>
    </row>
    <row r="151" spans="1:11" s="23" customFormat="1" ht="18" customHeight="1">
      <c r="A151" s="446"/>
      <c r="B151" s="447" t="s">
        <v>1219</v>
      </c>
      <c r="C151" s="446"/>
      <c r="D151" s="448"/>
      <c r="E151" s="448"/>
      <c r="F151" s="189" t="s">
        <v>22</v>
      </c>
      <c r="G151" s="449" t="s">
        <v>21</v>
      </c>
      <c r="H151" s="449" t="s">
        <v>21</v>
      </c>
      <c r="I151" s="449"/>
      <c r="J151" s="449" t="s">
        <v>21</v>
      </c>
      <c r="K151" s="450" t="s">
        <v>1218</v>
      </c>
    </row>
    <row r="152" spans="1:11" s="23" customFormat="1" ht="18" customHeight="1">
      <c r="A152" s="446"/>
      <c r="B152" s="447"/>
      <c r="C152" s="446"/>
      <c r="D152" s="448"/>
      <c r="E152" s="478"/>
      <c r="F152" s="189">
        <v>182710</v>
      </c>
      <c r="G152" s="449"/>
      <c r="H152" s="449"/>
      <c r="I152" s="449"/>
      <c r="J152" s="449"/>
      <c r="K152" s="450"/>
    </row>
    <row r="153" spans="1:11" s="23" customFormat="1" ht="15.75" customHeight="1">
      <c r="A153" s="446"/>
      <c r="B153" s="447"/>
      <c r="C153" s="446"/>
      <c r="D153" s="448"/>
      <c r="E153" s="478"/>
      <c r="F153" s="189" t="s">
        <v>23</v>
      </c>
      <c r="G153" s="449"/>
      <c r="H153" s="449"/>
      <c r="I153" s="449"/>
      <c r="J153" s="449"/>
      <c r="K153" s="450"/>
    </row>
    <row r="154" spans="1:11" s="23" customFormat="1" ht="13.5" customHeight="1">
      <c r="A154" s="446"/>
      <c r="B154" s="447"/>
      <c r="C154" s="446"/>
      <c r="D154" s="448"/>
      <c r="E154" s="478"/>
      <c r="F154" s="189">
        <v>151000</v>
      </c>
      <c r="G154" s="449"/>
      <c r="H154" s="449"/>
      <c r="I154" s="449"/>
      <c r="J154" s="449"/>
      <c r="K154" s="450"/>
    </row>
    <row r="155" spans="1:11" s="23" customFormat="1" ht="18" customHeight="1">
      <c r="A155" s="446"/>
      <c r="B155" s="447" t="s">
        <v>1228</v>
      </c>
      <c r="C155" s="446"/>
      <c r="D155" s="448"/>
      <c r="E155" s="448"/>
      <c r="F155" s="189" t="s">
        <v>22</v>
      </c>
      <c r="G155" s="449" t="s">
        <v>21</v>
      </c>
      <c r="H155" s="449" t="s">
        <v>21</v>
      </c>
      <c r="I155" s="449"/>
      <c r="J155" s="449" t="s">
        <v>21</v>
      </c>
      <c r="K155" s="450" t="s">
        <v>1229</v>
      </c>
    </row>
    <row r="156" spans="1:11" s="23" customFormat="1" ht="18" customHeight="1">
      <c r="A156" s="446"/>
      <c r="B156" s="447"/>
      <c r="C156" s="446"/>
      <c r="D156" s="448"/>
      <c r="E156" s="478"/>
      <c r="F156" s="189">
        <v>201644.93999999997</v>
      </c>
      <c r="G156" s="449"/>
      <c r="H156" s="449"/>
      <c r="I156" s="449"/>
      <c r="J156" s="449"/>
      <c r="K156" s="450"/>
    </row>
    <row r="157" spans="1:11" s="23" customFormat="1" ht="13.5" customHeight="1">
      <c r="A157" s="446"/>
      <c r="B157" s="447"/>
      <c r="C157" s="446"/>
      <c r="D157" s="448"/>
      <c r="E157" s="478"/>
      <c r="F157" s="189" t="s">
        <v>23</v>
      </c>
      <c r="G157" s="449"/>
      <c r="H157" s="449"/>
      <c r="I157" s="449"/>
      <c r="J157" s="449"/>
      <c r="K157" s="450"/>
    </row>
    <row r="158" spans="1:11" s="23" customFormat="1" ht="24" customHeight="1">
      <c r="A158" s="446"/>
      <c r="B158" s="447"/>
      <c r="C158" s="446"/>
      <c r="D158" s="448"/>
      <c r="E158" s="478"/>
      <c r="F158" s="189">
        <v>149999.46</v>
      </c>
      <c r="G158" s="449"/>
      <c r="H158" s="449"/>
      <c r="I158" s="449"/>
      <c r="J158" s="449"/>
      <c r="K158" s="450"/>
    </row>
    <row r="159" spans="1:11" s="23" customFormat="1" ht="18" customHeight="1">
      <c r="A159" s="446"/>
      <c r="B159" s="447" t="s">
        <v>1284</v>
      </c>
      <c r="C159" s="446"/>
      <c r="D159" s="448"/>
      <c r="E159" s="448"/>
      <c r="F159" s="189" t="s">
        <v>22</v>
      </c>
      <c r="G159" s="449" t="s">
        <v>21</v>
      </c>
      <c r="H159" s="449" t="s">
        <v>21</v>
      </c>
      <c r="I159" s="449"/>
      <c r="J159" s="449" t="s">
        <v>21</v>
      </c>
      <c r="K159" s="450" t="s">
        <v>1285</v>
      </c>
    </row>
    <row r="160" spans="1:11" s="23" customFormat="1" ht="18" customHeight="1">
      <c r="A160" s="446"/>
      <c r="B160" s="447"/>
      <c r="C160" s="446"/>
      <c r="D160" s="448"/>
      <c r="E160" s="478"/>
      <c r="F160" s="189">
        <v>182185.19999999998</v>
      </c>
      <c r="G160" s="449"/>
      <c r="H160" s="449"/>
      <c r="I160" s="449"/>
      <c r="J160" s="449"/>
      <c r="K160" s="450"/>
    </row>
    <row r="161" spans="1:11" s="23" customFormat="1" ht="18" customHeight="1">
      <c r="A161" s="446"/>
      <c r="B161" s="447"/>
      <c r="C161" s="446"/>
      <c r="D161" s="448"/>
      <c r="E161" s="478"/>
      <c r="F161" s="189" t="s">
        <v>23</v>
      </c>
      <c r="G161" s="449"/>
      <c r="H161" s="449"/>
      <c r="I161" s="449"/>
      <c r="J161" s="449"/>
      <c r="K161" s="450"/>
    </row>
    <row r="162" spans="1:11" s="23" customFormat="1" ht="21.75" customHeight="1">
      <c r="A162" s="446"/>
      <c r="B162" s="447"/>
      <c r="C162" s="446"/>
      <c r="D162" s="448"/>
      <c r="E162" s="478"/>
      <c r="F162" s="189">
        <v>135509.65</v>
      </c>
      <c r="G162" s="449"/>
      <c r="H162" s="449"/>
      <c r="I162" s="449"/>
      <c r="J162" s="449"/>
      <c r="K162" s="450"/>
    </row>
    <row r="163" spans="1:11" s="23" customFormat="1" ht="18" customHeight="1">
      <c r="A163" s="446"/>
      <c r="B163" s="447" t="s">
        <v>1286</v>
      </c>
      <c r="C163" s="446"/>
      <c r="D163" s="448"/>
      <c r="E163" s="448"/>
      <c r="F163" s="189" t="s">
        <v>22</v>
      </c>
      <c r="G163" s="449" t="s">
        <v>21</v>
      </c>
      <c r="H163" s="449" t="s">
        <v>21</v>
      </c>
      <c r="I163" s="449"/>
      <c r="J163" s="449" t="s">
        <v>21</v>
      </c>
      <c r="K163" s="450" t="s">
        <v>1287</v>
      </c>
    </row>
    <row r="164" spans="1:11" s="23" customFormat="1" ht="18" customHeight="1">
      <c r="A164" s="446"/>
      <c r="B164" s="447"/>
      <c r="C164" s="446"/>
      <c r="D164" s="448"/>
      <c r="E164" s="478"/>
      <c r="F164" s="189">
        <v>151206.9</v>
      </c>
      <c r="G164" s="449"/>
      <c r="H164" s="449"/>
      <c r="I164" s="449"/>
      <c r="J164" s="449"/>
      <c r="K164" s="450"/>
    </row>
    <row r="165" spans="1:11" s="23" customFormat="1" ht="18" customHeight="1">
      <c r="A165" s="446"/>
      <c r="B165" s="447"/>
      <c r="C165" s="446"/>
      <c r="D165" s="448"/>
      <c r="E165" s="478"/>
      <c r="F165" s="189" t="s">
        <v>23</v>
      </c>
      <c r="G165" s="449"/>
      <c r="H165" s="449"/>
      <c r="I165" s="449"/>
      <c r="J165" s="449"/>
      <c r="K165" s="450"/>
    </row>
    <row r="166" spans="1:11" s="23" customFormat="1" ht="15" customHeight="1">
      <c r="A166" s="446"/>
      <c r="B166" s="447"/>
      <c r="C166" s="446"/>
      <c r="D166" s="448"/>
      <c r="E166" s="478"/>
      <c r="F166" s="189">
        <v>114420.42</v>
      </c>
      <c r="G166" s="449"/>
      <c r="H166" s="449"/>
      <c r="I166" s="449"/>
      <c r="J166" s="449"/>
      <c r="K166" s="450"/>
    </row>
    <row r="167" spans="1:11" ht="20.25" customHeight="1">
      <c r="A167" s="451" t="s">
        <v>18</v>
      </c>
      <c r="B167" s="452" t="s">
        <v>93</v>
      </c>
      <c r="C167" s="451" t="s">
        <v>20</v>
      </c>
      <c r="D167" s="480"/>
      <c r="E167" s="190" t="s">
        <v>22</v>
      </c>
      <c r="F167" s="190" t="s">
        <v>22</v>
      </c>
      <c r="G167" s="454" t="s">
        <v>21</v>
      </c>
      <c r="H167" s="454" t="s">
        <v>21</v>
      </c>
      <c r="I167" s="454"/>
      <c r="J167" s="454" t="s">
        <v>21</v>
      </c>
      <c r="K167" s="479"/>
    </row>
    <row r="168" spans="1:11">
      <c r="A168" s="451"/>
      <c r="B168" s="452"/>
      <c r="C168" s="451"/>
      <c r="D168" s="480"/>
      <c r="E168" s="190">
        <v>6330000</v>
      </c>
      <c r="F168" s="190"/>
      <c r="G168" s="454"/>
      <c r="H168" s="454"/>
      <c r="I168" s="454"/>
      <c r="J168" s="454"/>
      <c r="K168" s="479"/>
    </row>
    <row r="169" spans="1:11">
      <c r="A169" s="451"/>
      <c r="B169" s="452"/>
      <c r="C169" s="451"/>
      <c r="D169" s="480"/>
      <c r="E169" s="456"/>
      <c r="F169" s="190" t="s">
        <v>23</v>
      </c>
      <c r="G169" s="454"/>
      <c r="H169" s="454"/>
      <c r="I169" s="454"/>
      <c r="J169" s="454"/>
      <c r="K169" s="479"/>
    </row>
    <row r="170" spans="1:11">
      <c r="A170" s="451"/>
      <c r="B170" s="452"/>
      <c r="C170" s="451"/>
      <c r="D170" s="480"/>
      <c r="E170" s="456"/>
      <c r="F170" s="190"/>
      <c r="G170" s="454"/>
      <c r="H170" s="454"/>
      <c r="I170" s="454"/>
      <c r="J170" s="454"/>
      <c r="K170" s="479"/>
    </row>
    <row r="171" spans="1:11" ht="20.25" customHeight="1">
      <c r="A171" s="451" t="s">
        <v>18</v>
      </c>
      <c r="B171" s="452" t="s">
        <v>94</v>
      </c>
      <c r="C171" s="451" t="s">
        <v>20</v>
      </c>
      <c r="D171" s="480"/>
      <c r="E171" s="190" t="s">
        <v>22</v>
      </c>
      <c r="F171" s="190" t="s">
        <v>22</v>
      </c>
      <c r="G171" s="454" t="s">
        <v>21</v>
      </c>
      <c r="H171" s="454" t="s">
        <v>21</v>
      </c>
      <c r="I171" s="454"/>
      <c r="J171" s="454" t="s">
        <v>21</v>
      </c>
      <c r="K171" s="455" t="s">
        <v>806</v>
      </c>
    </row>
    <row r="172" spans="1:11">
      <c r="A172" s="451"/>
      <c r="B172" s="452"/>
      <c r="C172" s="451"/>
      <c r="D172" s="480"/>
      <c r="E172" s="197">
        <v>20380000</v>
      </c>
      <c r="F172" s="190">
        <v>23567102.960000001</v>
      </c>
      <c r="G172" s="454"/>
      <c r="H172" s="454"/>
      <c r="I172" s="454"/>
      <c r="J172" s="454"/>
      <c r="K172" s="455"/>
    </row>
    <row r="173" spans="1:11">
      <c r="A173" s="451"/>
      <c r="B173" s="452"/>
      <c r="C173" s="451"/>
      <c r="D173" s="480"/>
      <c r="E173" s="456"/>
      <c r="F173" s="190" t="s">
        <v>23</v>
      </c>
      <c r="G173" s="454"/>
      <c r="H173" s="454"/>
      <c r="I173" s="454"/>
      <c r="J173" s="454"/>
      <c r="K173" s="455"/>
    </row>
    <row r="174" spans="1:11">
      <c r="A174" s="451"/>
      <c r="B174" s="452"/>
      <c r="C174" s="451"/>
      <c r="D174" s="480"/>
      <c r="E174" s="456"/>
      <c r="F174" s="190">
        <v>16411263.16</v>
      </c>
      <c r="G174" s="454"/>
      <c r="H174" s="454"/>
      <c r="I174" s="454"/>
      <c r="J174" s="454"/>
      <c r="K174" s="455"/>
    </row>
    <row r="175" spans="1:11" ht="20.25" customHeight="1">
      <c r="A175" s="451" t="s">
        <v>18</v>
      </c>
      <c r="B175" s="452" t="s">
        <v>95</v>
      </c>
      <c r="C175" s="451" t="s">
        <v>20</v>
      </c>
      <c r="D175" s="480"/>
      <c r="E175" s="190" t="s">
        <v>22</v>
      </c>
      <c r="F175" s="190" t="s">
        <v>22</v>
      </c>
      <c r="G175" s="454" t="s">
        <v>21</v>
      </c>
      <c r="H175" s="454" t="s">
        <v>21</v>
      </c>
      <c r="I175" s="454"/>
      <c r="J175" s="454" t="s">
        <v>21</v>
      </c>
      <c r="K175" s="479"/>
    </row>
    <row r="176" spans="1:11">
      <c r="A176" s="451"/>
      <c r="B176" s="452"/>
      <c r="C176" s="451"/>
      <c r="D176" s="480"/>
      <c r="E176" s="190">
        <v>5330000</v>
      </c>
      <c r="F176" s="190"/>
      <c r="G176" s="454"/>
      <c r="H176" s="454"/>
      <c r="I176" s="454"/>
      <c r="J176" s="454"/>
      <c r="K176" s="479"/>
    </row>
    <row r="177" spans="1:11">
      <c r="A177" s="451"/>
      <c r="B177" s="452"/>
      <c r="C177" s="451"/>
      <c r="D177" s="480"/>
      <c r="E177" s="456"/>
      <c r="F177" s="190" t="s">
        <v>23</v>
      </c>
      <c r="G177" s="454"/>
      <c r="H177" s="454"/>
      <c r="I177" s="454"/>
      <c r="J177" s="454"/>
      <c r="K177" s="479"/>
    </row>
    <row r="178" spans="1:11">
      <c r="A178" s="451"/>
      <c r="B178" s="452"/>
      <c r="C178" s="451"/>
      <c r="D178" s="480"/>
      <c r="E178" s="456"/>
      <c r="F178" s="190"/>
      <c r="G178" s="454"/>
      <c r="H178" s="454"/>
      <c r="I178" s="454"/>
      <c r="J178" s="454"/>
      <c r="K178" s="479"/>
    </row>
    <row r="179" spans="1:11" ht="20.25" customHeight="1">
      <c r="A179" s="451" t="s">
        <v>18</v>
      </c>
      <c r="B179" s="452" t="s">
        <v>96</v>
      </c>
      <c r="C179" s="451" t="s">
        <v>20</v>
      </c>
      <c r="D179" s="480"/>
      <c r="E179" s="190" t="s">
        <v>22</v>
      </c>
      <c r="F179" s="190" t="s">
        <v>22</v>
      </c>
      <c r="G179" s="454" t="s">
        <v>21</v>
      </c>
      <c r="H179" s="454" t="s">
        <v>21</v>
      </c>
      <c r="I179" s="454"/>
      <c r="J179" s="454" t="s">
        <v>21</v>
      </c>
      <c r="K179" s="479"/>
    </row>
    <row r="180" spans="1:11">
      <c r="A180" s="451"/>
      <c r="B180" s="452"/>
      <c r="C180" s="451"/>
      <c r="D180" s="480"/>
      <c r="E180" s="197">
        <v>200000</v>
      </c>
      <c r="F180" s="190"/>
      <c r="G180" s="454"/>
      <c r="H180" s="454"/>
      <c r="I180" s="454"/>
      <c r="J180" s="454"/>
      <c r="K180" s="479"/>
    </row>
    <row r="181" spans="1:11">
      <c r="A181" s="451"/>
      <c r="B181" s="452"/>
      <c r="C181" s="451"/>
      <c r="D181" s="480"/>
      <c r="E181" s="456"/>
      <c r="F181" s="190" t="s">
        <v>23</v>
      </c>
      <c r="G181" s="454"/>
      <c r="H181" s="454"/>
      <c r="I181" s="454"/>
      <c r="J181" s="454"/>
      <c r="K181" s="479"/>
    </row>
    <row r="182" spans="1:11">
      <c r="A182" s="451"/>
      <c r="B182" s="452"/>
      <c r="C182" s="451"/>
      <c r="D182" s="480"/>
      <c r="E182" s="456"/>
      <c r="F182" s="190"/>
      <c r="G182" s="454"/>
      <c r="H182" s="454"/>
      <c r="I182" s="454"/>
      <c r="J182" s="454"/>
      <c r="K182" s="479"/>
    </row>
  </sheetData>
  <mergeCells count="387">
    <mergeCell ref="A163:A166"/>
    <mergeCell ref="B163:B166"/>
    <mergeCell ref="C163:C166"/>
    <mergeCell ref="D163:D166"/>
    <mergeCell ref="E163:E166"/>
    <mergeCell ref="G163:G166"/>
    <mergeCell ref="H163:I166"/>
    <mergeCell ref="J163:J166"/>
    <mergeCell ref="K163:K166"/>
    <mergeCell ref="A159:A162"/>
    <mergeCell ref="B159:B162"/>
    <mergeCell ref="C159:C162"/>
    <mergeCell ref="D159:D162"/>
    <mergeCell ref="E159:E162"/>
    <mergeCell ref="G159:G162"/>
    <mergeCell ref="H159:I162"/>
    <mergeCell ref="J159:J162"/>
    <mergeCell ref="K159:K162"/>
    <mergeCell ref="A143:A146"/>
    <mergeCell ref="B143:B146"/>
    <mergeCell ref="C143:C146"/>
    <mergeCell ref="D143:D146"/>
    <mergeCell ref="E143:E146"/>
    <mergeCell ref="G143:G146"/>
    <mergeCell ref="H143:I146"/>
    <mergeCell ref="J143:J146"/>
    <mergeCell ref="K143:K146"/>
    <mergeCell ref="A139:A142"/>
    <mergeCell ref="B139:B142"/>
    <mergeCell ref="C139:C142"/>
    <mergeCell ref="D139:D142"/>
    <mergeCell ref="G139:G142"/>
    <mergeCell ref="H139:I142"/>
    <mergeCell ref="J139:J142"/>
    <mergeCell ref="K139:K142"/>
    <mergeCell ref="E139:E142"/>
    <mergeCell ref="A135:A138"/>
    <mergeCell ref="B135:B138"/>
    <mergeCell ref="C135:C138"/>
    <mergeCell ref="D135:D138"/>
    <mergeCell ref="G135:G138"/>
    <mergeCell ref="H135:I138"/>
    <mergeCell ref="J135:J138"/>
    <mergeCell ref="K135:K138"/>
    <mergeCell ref="E135:E138"/>
    <mergeCell ref="A131:A134"/>
    <mergeCell ref="B131:B134"/>
    <mergeCell ref="C131:C134"/>
    <mergeCell ref="D131:D134"/>
    <mergeCell ref="G131:G134"/>
    <mergeCell ref="H131:I134"/>
    <mergeCell ref="J131:J134"/>
    <mergeCell ref="K131:K134"/>
    <mergeCell ref="E131:E134"/>
    <mergeCell ref="A127:A130"/>
    <mergeCell ref="B127:B130"/>
    <mergeCell ref="C127:C130"/>
    <mergeCell ref="D127:D130"/>
    <mergeCell ref="G127:G130"/>
    <mergeCell ref="H127:I130"/>
    <mergeCell ref="J127:J130"/>
    <mergeCell ref="K127:K130"/>
    <mergeCell ref="E127:E130"/>
    <mergeCell ref="A123:A126"/>
    <mergeCell ref="B123:B126"/>
    <mergeCell ref="C123:C126"/>
    <mergeCell ref="D123:D126"/>
    <mergeCell ref="G123:G126"/>
    <mergeCell ref="H123:I126"/>
    <mergeCell ref="J123:J126"/>
    <mergeCell ref="K123:K126"/>
    <mergeCell ref="E123:E126"/>
    <mergeCell ref="A119:A122"/>
    <mergeCell ref="B119:B122"/>
    <mergeCell ref="C119:C122"/>
    <mergeCell ref="D119:D122"/>
    <mergeCell ref="G119:G122"/>
    <mergeCell ref="H119:I122"/>
    <mergeCell ref="J119:J122"/>
    <mergeCell ref="K119:K122"/>
    <mergeCell ref="E119:E122"/>
    <mergeCell ref="A115:A118"/>
    <mergeCell ref="B115:B118"/>
    <mergeCell ref="C115:C118"/>
    <mergeCell ref="D115:D118"/>
    <mergeCell ref="G115:G118"/>
    <mergeCell ref="H115:I118"/>
    <mergeCell ref="J115:J118"/>
    <mergeCell ref="K115:K118"/>
    <mergeCell ref="E115:E118"/>
    <mergeCell ref="A111:A114"/>
    <mergeCell ref="B111:B114"/>
    <mergeCell ref="C111:C114"/>
    <mergeCell ref="D111:D114"/>
    <mergeCell ref="G111:G114"/>
    <mergeCell ref="H111:I114"/>
    <mergeCell ref="J111:J114"/>
    <mergeCell ref="K111:K114"/>
    <mergeCell ref="E111:E114"/>
    <mergeCell ref="A107:A110"/>
    <mergeCell ref="B107:B110"/>
    <mergeCell ref="C107:C110"/>
    <mergeCell ref="D107:D110"/>
    <mergeCell ref="G107:G110"/>
    <mergeCell ref="H107:I110"/>
    <mergeCell ref="J107:J110"/>
    <mergeCell ref="K107:K110"/>
    <mergeCell ref="E107:E110"/>
    <mergeCell ref="A103:A106"/>
    <mergeCell ref="B103:B106"/>
    <mergeCell ref="C103:C106"/>
    <mergeCell ref="D103:D106"/>
    <mergeCell ref="G103:G106"/>
    <mergeCell ref="H103:I106"/>
    <mergeCell ref="J103:J106"/>
    <mergeCell ref="K103:K106"/>
    <mergeCell ref="E103:E106"/>
    <mergeCell ref="A99:A102"/>
    <mergeCell ref="B99:B102"/>
    <mergeCell ref="C99:C102"/>
    <mergeCell ref="D99:D102"/>
    <mergeCell ref="G99:G102"/>
    <mergeCell ref="H99:I102"/>
    <mergeCell ref="J99:J102"/>
    <mergeCell ref="K99:K102"/>
    <mergeCell ref="E99:E102"/>
    <mergeCell ref="A95:A98"/>
    <mergeCell ref="B95:B98"/>
    <mergeCell ref="C95:C98"/>
    <mergeCell ref="D95:D98"/>
    <mergeCell ref="G95:G98"/>
    <mergeCell ref="H95:I98"/>
    <mergeCell ref="J95:J98"/>
    <mergeCell ref="K95:K98"/>
    <mergeCell ref="E95:E98"/>
    <mergeCell ref="C87:C90"/>
    <mergeCell ref="D87:D90"/>
    <mergeCell ref="G87:G90"/>
    <mergeCell ref="H87:I90"/>
    <mergeCell ref="J87:J90"/>
    <mergeCell ref="K87:K90"/>
    <mergeCell ref="A91:A94"/>
    <mergeCell ref="B91:B94"/>
    <mergeCell ref="C91:C94"/>
    <mergeCell ref="D91:D94"/>
    <mergeCell ref="G91:G94"/>
    <mergeCell ref="H91:I94"/>
    <mergeCell ref="J91:J94"/>
    <mergeCell ref="K91:K94"/>
    <mergeCell ref="A87:A90"/>
    <mergeCell ref="E91:E94"/>
    <mergeCell ref="E87:E90"/>
    <mergeCell ref="G79:G82"/>
    <mergeCell ref="H79:I82"/>
    <mergeCell ref="J79:J82"/>
    <mergeCell ref="K79:K82"/>
    <mergeCell ref="A83:A86"/>
    <mergeCell ref="B83:B86"/>
    <mergeCell ref="C83:C86"/>
    <mergeCell ref="D83:D86"/>
    <mergeCell ref="G83:G86"/>
    <mergeCell ref="H83:I86"/>
    <mergeCell ref="J83:J86"/>
    <mergeCell ref="K83:K86"/>
    <mergeCell ref="E79:E82"/>
    <mergeCell ref="E83:E86"/>
    <mergeCell ref="G71:G74"/>
    <mergeCell ref="H71:I74"/>
    <mergeCell ref="J71:J74"/>
    <mergeCell ref="K71:K74"/>
    <mergeCell ref="A75:A78"/>
    <mergeCell ref="B75:B78"/>
    <mergeCell ref="C75:C78"/>
    <mergeCell ref="D75:D78"/>
    <mergeCell ref="G75:G78"/>
    <mergeCell ref="H75:I78"/>
    <mergeCell ref="J75:J78"/>
    <mergeCell ref="K75:K78"/>
    <mergeCell ref="E75:E78"/>
    <mergeCell ref="E71:E74"/>
    <mergeCell ref="H63:I66"/>
    <mergeCell ref="J63:J66"/>
    <mergeCell ref="K63:K66"/>
    <mergeCell ref="A67:A70"/>
    <mergeCell ref="B67:B70"/>
    <mergeCell ref="C67:C70"/>
    <mergeCell ref="D67:D70"/>
    <mergeCell ref="G67:G70"/>
    <mergeCell ref="H67:I70"/>
    <mergeCell ref="J67:J70"/>
    <mergeCell ref="K67:K70"/>
    <mergeCell ref="A63:A66"/>
    <mergeCell ref="B63:B66"/>
    <mergeCell ref="C63:C66"/>
    <mergeCell ref="D63:D66"/>
    <mergeCell ref="G63:G66"/>
    <mergeCell ref="E63:E66"/>
    <mergeCell ref="E67:E70"/>
    <mergeCell ref="H55:I58"/>
    <mergeCell ref="J55:J58"/>
    <mergeCell ref="K55:K58"/>
    <mergeCell ref="A59:A62"/>
    <mergeCell ref="B59:B62"/>
    <mergeCell ref="C59:C62"/>
    <mergeCell ref="D59:D62"/>
    <mergeCell ref="G59:G62"/>
    <mergeCell ref="H59:I62"/>
    <mergeCell ref="J59:J62"/>
    <mergeCell ref="K59:K62"/>
    <mergeCell ref="A55:A58"/>
    <mergeCell ref="B55:B58"/>
    <mergeCell ref="C55:C58"/>
    <mergeCell ref="D55:D58"/>
    <mergeCell ref="G55:G58"/>
    <mergeCell ref="E55:E58"/>
    <mergeCell ref="E59:E62"/>
    <mergeCell ref="H47:I50"/>
    <mergeCell ref="J47:J50"/>
    <mergeCell ref="K47:K50"/>
    <mergeCell ref="A51:A54"/>
    <mergeCell ref="B51:B54"/>
    <mergeCell ref="C51:C54"/>
    <mergeCell ref="D51:D54"/>
    <mergeCell ref="G51:G54"/>
    <mergeCell ref="H51:I54"/>
    <mergeCell ref="J51:J54"/>
    <mergeCell ref="K51:K54"/>
    <mergeCell ref="A47:A50"/>
    <mergeCell ref="B47:B50"/>
    <mergeCell ref="C47:C50"/>
    <mergeCell ref="D47:D50"/>
    <mergeCell ref="G47:G50"/>
    <mergeCell ref="E51:E54"/>
    <mergeCell ref="E47:E50"/>
    <mergeCell ref="H39:I42"/>
    <mergeCell ref="J39:J42"/>
    <mergeCell ref="K39:K42"/>
    <mergeCell ref="A43:A46"/>
    <mergeCell ref="B43:B46"/>
    <mergeCell ref="C43:C46"/>
    <mergeCell ref="D43:D46"/>
    <mergeCell ref="G43:G46"/>
    <mergeCell ref="H43:I46"/>
    <mergeCell ref="J43:J46"/>
    <mergeCell ref="K43:K46"/>
    <mergeCell ref="A39:A42"/>
    <mergeCell ref="B39:B42"/>
    <mergeCell ref="C39:C42"/>
    <mergeCell ref="D39:D42"/>
    <mergeCell ref="G39:G42"/>
    <mergeCell ref="E39:E42"/>
    <mergeCell ref="E43:E46"/>
    <mergeCell ref="K31:K34"/>
    <mergeCell ref="A35:A38"/>
    <mergeCell ref="B35:B38"/>
    <mergeCell ref="C35:C38"/>
    <mergeCell ref="D35:D38"/>
    <mergeCell ref="G35:G38"/>
    <mergeCell ref="H35:I38"/>
    <mergeCell ref="J35:J38"/>
    <mergeCell ref="K35:K38"/>
    <mergeCell ref="C31:C34"/>
    <mergeCell ref="D31:D34"/>
    <mergeCell ref="G31:G34"/>
    <mergeCell ref="H31:I34"/>
    <mergeCell ref="J31:J34"/>
    <mergeCell ref="E35:E38"/>
    <mergeCell ref="E31:E34"/>
    <mergeCell ref="G27:G30"/>
    <mergeCell ref="H27:I30"/>
    <mergeCell ref="J27:J30"/>
    <mergeCell ref="K27:K30"/>
    <mergeCell ref="G23:G26"/>
    <mergeCell ref="H23:I26"/>
    <mergeCell ref="J23:J26"/>
    <mergeCell ref="K23:K26"/>
    <mergeCell ref="E23:E26"/>
    <mergeCell ref="E27:E30"/>
    <mergeCell ref="G19:G22"/>
    <mergeCell ref="H19:I22"/>
    <mergeCell ref="J19:J22"/>
    <mergeCell ref="K19:K22"/>
    <mergeCell ref="E11:E12"/>
    <mergeCell ref="H13:I16"/>
    <mergeCell ref="H9:I12"/>
    <mergeCell ref="E21:E22"/>
    <mergeCell ref="K1:K18"/>
    <mergeCell ref="J1:J18"/>
    <mergeCell ref="D167:D170"/>
    <mergeCell ref="A19:A22"/>
    <mergeCell ref="B19:B22"/>
    <mergeCell ref="C19:C22"/>
    <mergeCell ref="D19:D22"/>
    <mergeCell ref="A23:A26"/>
    <mergeCell ref="B23:B26"/>
    <mergeCell ref="C23:C26"/>
    <mergeCell ref="D23:D26"/>
    <mergeCell ref="A27:A30"/>
    <mergeCell ref="B27:B30"/>
    <mergeCell ref="C27:C30"/>
    <mergeCell ref="D27:D30"/>
    <mergeCell ref="A31:A34"/>
    <mergeCell ref="B31:B34"/>
    <mergeCell ref="A71:A74"/>
    <mergeCell ref="B71:B74"/>
    <mergeCell ref="C71:C74"/>
    <mergeCell ref="D71:D74"/>
    <mergeCell ref="A79:A82"/>
    <mergeCell ref="B79:B82"/>
    <mergeCell ref="C79:C82"/>
    <mergeCell ref="D79:D82"/>
    <mergeCell ref="B87:B90"/>
    <mergeCell ref="G175:G178"/>
    <mergeCell ref="A179:A182"/>
    <mergeCell ref="B179:B182"/>
    <mergeCell ref="C179:C182"/>
    <mergeCell ref="D179:D182"/>
    <mergeCell ref="G179:G182"/>
    <mergeCell ref="E181:E182"/>
    <mergeCell ref="J167:J170"/>
    <mergeCell ref="K167:K170"/>
    <mergeCell ref="E169:E170"/>
    <mergeCell ref="A171:A174"/>
    <mergeCell ref="B171:B174"/>
    <mergeCell ref="C171:C174"/>
    <mergeCell ref="D171:D174"/>
    <mergeCell ref="G171:G174"/>
    <mergeCell ref="H171:I174"/>
    <mergeCell ref="G167:G170"/>
    <mergeCell ref="J171:J174"/>
    <mergeCell ref="K171:K174"/>
    <mergeCell ref="E173:E174"/>
    <mergeCell ref="H167:I170"/>
    <mergeCell ref="A167:A170"/>
    <mergeCell ref="B167:B170"/>
    <mergeCell ref="C167:C170"/>
    <mergeCell ref="K175:K178"/>
    <mergeCell ref="E177:E178"/>
    <mergeCell ref="H179:I182"/>
    <mergeCell ref="J179:J182"/>
    <mergeCell ref="K179:K182"/>
    <mergeCell ref="H175:I178"/>
    <mergeCell ref="J175:J178"/>
    <mergeCell ref="A1:A18"/>
    <mergeCell ref="C1:C18"/>
    <mergeCell ref="D1:D18"/>
    <mergeCell ref="G1:G18"/>
    <mergeCell ref="H17:H18"/>
    <mergeCell ref="E15:E16"/>
    <mergeCell ref="H5:I8"/>
    <mergeCell ref="E7:E8"/>
    <mergeCell ref="I1:I4"/>
    <mergeCell ref="E3:E4"/>
    <mergeCell ref="H1:H4"/>
    <mergeCell ref="I17:I18"/>
    <mergeCell ref="B1:B18"/>
    <mergeCell ref="A175:A178"/>
    <mergeCell ref="B175:B178"/>
    <mergeCell ref="C175:C178"/>
    <mergeCell ref="D175:D178"/>
    <mergeCell ref="A147:A150"/>
    <mergeCell ref="B147:B150"/>
    <mergeCell ref="C147:C150"/>
    <mergeCell ref="D147:D150"/>
    <mergeCell ref="E147:E150"/>
    <mergeCell ref="G147:G150"/>
    <mergeCell ref="H147:I150"/>
    <mergeCell ref="J147:J150"/>
    <mergeCell ref="K147:K150"/>
    <mergeCell ref="A151:A154"/>
    <mergeCell ref="B151:B154"/>
    <mergeCell ref="C151:C154"/>
    <mergeCell ref="D151:D154"/>
    <mergeCell ref="E151:E154"/>
    <mergeCell ref="G151:G154"/>
    <mergeCell ref="H151:I154"/>
    <mergeCell ref="J151:J154"/>
    <mergeCell ref="K151:K154"/>
    <mergeCell ref="A155:A158"/>
    <mergeCell ref="B155:B158"/>
    <mergeCell ref="C155:C158"/>
    <mergeCell ref="D155:D158"/>
    <mergeCell ref="E155:E158"/>
    <mergeCell ref="G155:G158"/>
    <mergeCell ref="H155:I158"/>
    <mergeCell ref="J155:J158"/>
    <mergeCell ref="K155:K158"/>
  </mergeCells>
  <pageMargins left="1.1023622047244095" right="0" top="0.74803149606299213" bottom="0.74803149606299213" header="0.31496062992125984" footer="0.31496062992125984"/>
  <pageSetup paperSize="8" firstPageNumber="11" orientation="portrait" useFirstPageNumber="1" r:id="rId1"/>
  <headerFooter scaleWithDoc="0">
    <oddFooter>&amp;R&amp;P</oddFooter>
  </headerFooter>
</worksheet>
</file>

<file path=xl/worksheets/sheet30.xml><?xml version="1.0" encoding="utf-8"?>
<worksheet xmlns="http://schemas.openxmlformats.org/spreadsheetml/2006/main" xmlns:r="http://schemas.openxmlformats.org/officeDocument/2006/relationships">
  <dimension ref="A2:K109"/>
  <sheetViews>
    <sheetView workbookViewId="0">
      <selection activeCell="G70" sqref="F70:G73"/>
    </sheetView>
  </sheetViews>
  <sheetFormatPr defaultRowHeight="15"/>
  <cols>
    <col min="2" max="2" width="20.85546875" customWidth="1"/>
    <col min="4" max="4" width="8.28515625" customWidth="1"/>
    <col min="5" max="5" width="11.85546875" customWidth="1"/>
    <col min="6" max="6" width="10.85546875" customWidth="1"/>
    <col min="8" max="9" width="7.7109375" customWidth="1"/>
    <col min="10" max="10" width="11.7109375" customWidth="1"/>
    <col min="11" max="11" width="20.42578125" customWidth="1"/>
  </cols>
  <sheetData>
    <row r="2" spans="1:11" ht="96" customHeight="1">
      <c r="A2" s="586" t="s">
        <v>15</v>
      </c>
      <c r="B2" s="589" t="s">
        <v>299</v>
      </c>
      <c r="C2" s="592" t="s">
        <v>20</v>
      </c>
      <c r="D2" s="586"/>
      <c r="E2" s="59" t="s">
        <v>22</v>
      </c>
      <c r="F2" s="59" t="s">
        <v>22</v>
      </c>
      <c r="G2" s="595" t="s">
        <v>300</v>
      </c>
      <c r="H2" s="583">
        <v>6</v>
      </c>
      <c r="I2" s="586"/>
      <c r="J2" s="586" t="s">
        <v>1006</v>
      </c>
      <c r="K2" s="595" t="s">
        <v>1348</v>
      </c>
    </row>
    <row r="3" spans="1:11" ht="15" hidden="1" customHeight="1">
      <c r="A3" s="587"/>
      <c r="B3" s="590"/>
      <c r="C3" s="593"/>
      <c r="D3" s="587"/>
      <c r="E3" s="59"/>
      <c r="F3" s="60"/>
      <c r="G3" s="596"/>
      <c r="H3" s="584"/>
      <c r="I3" s="587"/>
      <c r="J3" s="587"/>
      <c r="K3" s="596"/>
    </row>
    <row r="4" spans="1:11" ht="15" hidden="1" customHeight="1">
      <c r="A4" s="587"/>
      <c r="B4" s="590"/>
      <c r="C4" s="593"/>
      <c r="D4" s="587"/>
      <c r="E4" s="581"/>
      <c r="F4" s="60" t="s">
        <v>23</v>
      </c>
      <c r="G4" s="596"/>
      <c r="H4" s="584"/>
      <c r="I4" s="587"/>
      <c r="J4" s="587"/>
      <c r="K4" s="596"/>
    </row>
    <row r="5" spans="1:11" ht="33" hidden="1" customHeight="1">
      <c r="A5" s="587"/>
      <c r="B5" s="590"/>
      <c r="C5" s="593"/>
      <c r="D5" s="587"/>
      <c r="E5" s="582"/>
      <c r="F5" s="60"/>
      <c r="G5" s="597"/>
      <c r="H5" s="585"/>
      <c r="I5" s="588"/>
      <c r="J5" s="588"/>
      <c r="K5" s="597"/>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67">
        <f>E22+E30+E35+E39+E43+E47+E51+E59+E63+E67+E79+E83+E87+E91+E95+E99+E103+E107</f>
        <v>249000000</v>
      </c>
      <c r="F18" s="82">
        <f>F22+F51+F67+F99+F107</f>
        <v>29822381</v>
      </c>
      <c r="G18" s="578"/>
      <c r="H18" s="598"/>
      <c r="I18" s="598"/>
      <c r="J18" s="598"/>
      <c r="K18" s="579"/>
    </row>
    <row r="19" spans="1:11">
      <c r="A19" s="587"/>
      <c r="B19" s="590"/>
      <c r="C19" s="593"/>
      <c r="D19" s="587"/>
      <c r="E19" s="581"/>
      <c r="F19" s="83" t="s">
        <v>23</v>
      </c>
      <c r="G19" s="564"/>
      <c r="H19" s="599"/>
      <c r="I19" s="599"/>
      <c r="J19" s="599"/>
      <c r="K19" s="565"/>
    </row>
    <row r="20" spans="1:11">
      <c r="A20" s="588"/>
      <c r="B20" s="591"/>
      <c r="C20" s="594"/>
      <c r="D20" s="588"/>
      <c r="E20" s="582"/>
      <c r="F20" s="82">
        <f>F24+F53+F69+F101+F109</f>
        <v>19290611</v>
      </c>
      <c r="G20" s="566"/>
      <c r="H20" s="600"/>
      <c r="I20" s="600"/>
      <c r="J20" s="600"/>
      <c r="K20" s="567"/>
    </row>
    <row r="21" spans="1:11" ht="20.25" customHeight="1">
      <c r="A21" s="568" t="s">
        <v>18</v>
      </c>
      <c r="B21" s="571" t="s">
        <v>301</v>
      </c>
      <c r="C21" s="568" t="s">
        <v>20</v>
      </c>
      <c r="D21" s="574"/>
      <c r="E21" s="60" t="s">
        <v>22</v>
      </c>
      <c r="F21" s="60" t="s">
        <v>22</v>
      </c>
      <c r="G21" s="562" t="s">
        <v>21</v>
      </c>
      <c r="H21" s="564" t="s">
        <v>21</v>
      </c>
      <c r="I21" s="565"/>
      <c r="J21" s="562" t="s">
        <v>21</v>
      </c>
      <c r="K21" s="613" t="s">
        <v>1349</v>
      </c>
    </row>
    <row r="22" spans="1:11">
      <c r="A22" s="569"/>
      <c r="B22" s="572"/>
      <c r="C22" s="569"/>
      <c r="D22" s="575"/>
      <c r="E22" s="61">
        <v>36000000</v>
      </c>
      <c r="F22" s="59">
        <v>8545716</v>
      </c>
      <c r="G22" s="562"/>
      <c r="H22" s="564"/>
      <c r="I22" s="565"/>
      <c r="J22" s="562"/>
      <c r="K22" s="613"/>
    </row>
    <row r="23" spans="1:11">
      <c r="A23" s="569"/>
      <c r="B23" s="572"/>
      <c r="C23" s="569"/>
      <c r="D23" s="575"/>
      <c r="E23" s="581"/>
      <c r="F23" s="60" t="s">
        <v>23</v>
      </c>
      <c r="G23" s="562"/>
      <c r="H23" s="564"/>
      <c r="I23" s="565"/>
      <c r="J23" s="562"/>
      <c r="K23" s="613"/>
    </row>
    <row r="24" spans="1:11" ht="15.75" customHeight="1">
      <c r="A24" s="570"/>
      <c r="B24" s="573"/>
      <c r="C24" s="570"/>
      <c r="D24" s="576"/>
      <c r="E24" s="582"/>
      <c r="F24" s="59">
        <v>5400000</v>
      </c>
      <c r="G24" s="563"/>
      <c r="H24" s="566"/>
      <c r="I24" s="567"/>
      <c r="J24" s="563"/>
      <c r="K24" s="614"/>
    </row>
    <row r="25" spans="1:11" ht="20.25" customHeight="1">
      <c r="A25" s="496"/>
      <c r="B25" s="629" t="s">
        <v>716</v>
      </c>
      <c r="C25" s="496"/>
      <c r="D25" s="632"/>
      <c r="E25" s="1" t="s">
        <v>22</v>
      </c>
      <c r="F25" s="1" t="s">
        <v>22</v>
      </c>
      <c r="G25" s="635" t="s">
        <v>21</v>
      </c>
      <c r="H25" s="639" t="s">
        <v>21</v>
      </c>
      <c r="I25" s="640"/>
      <c r="J25" s="635" t="s">
        <v>21</v>
      </c>
      <c r="K25" s="643" t="s">
        <v>1350</v>
      </c>
    </row>
    <row r="26" spans="1:11">
      <c r="A26" s="497"/>
      <c r="B26" s="630"/>
      <c r="C26" s="497"/>
      <c r="D26" s="633"/>
      <c r="E26" s="8"/>
      <c r="F26" s="1">
        <v>8545716</v>
      </c>
      <c r="G26" s="635"/>
      <c r="H26" s="639"/>
      <c r="I26" s="640"/>
      <c r="J26" s="635"/>
      <c r="K26" s="643"/>
    </row>
    <row r="27" spans="1:11">
      <c r="A27" s="497"/>
      <c r="B27" s="630"/>
      <c r="C27" s="497"/>
      <c r="D27" s="633"/>
      <c r="E27" s="637"/>
      <c r="F27" s="1" t="s">
        <v>23</v>
      </c>
      <c r="G27" s="635"/>
      <c r="H27" s="639"/>
      <c r="I27" s="640"/>
      <c r="J27" s="635"/>
      <c r="K27" s="643"/>
    </row>
    <row r="28" spans="1:11" ht="14.25" customHeight="1">
      <c r="A28" s="498"/>
      <c r="B28" s="631"/>
      <c r="C28" s="498"/>
      <c r="D28" s="634"/>
      <c r="E28" s="638"/>
      <c r="F28" s="1">
        <v>5400000</v>
      </c>
      <c r="G28" s="636"/>
      <c r="H28" s="641"/>
      <c r="I28" s="642"/>
      <c r="J28" s="636"/>
      <c r="K28" s="644"/>
    </row>
    <row r="29" spans="1:11" ht="20.25" customHeight="1">
      <c r="A29" s="568" t="s">
        <v>18</v>
      </c>
      <c r="B29" s="571" t="s">
        <v>302</v>
      </c>
      <c r="C29" s="568" t="s">
        <v>20</v>
      </c>
      <c r="D29" s="574"/>
      <c r="E29" s="59" t="s">
        <v>22</v>
      </c>
      <c r="F29" s="59" t="s">
        <v>22</v>
      </c>
      <c r="G29" s="577" t="s">
        <v>21</v>
      </c>
      <c r="H29" s="578" t="s">
        <v>21</v>
      </c>
      <c r="I29" s="579"/>
      <c r="J29" s="577" t="s">
        <v>21</v>
      </c>
      <c r="K29" s="615"/>
    </row>
    <row r="30" spans="1:11">
      <c r="A30" s="569"/>
      <c r="B30" s="572"/>
      <c r="C30" s="569"/>
      <c r="D30" s="575"/>
      <c r="E30" s="87">
        <v>7000000</v>
      </c>
      <c r="F30" s="59">
        <v>0</v>
      </c>
      <c r="G30" s="562"/>
      <c r="H30" s="564"/>
      <c r="I30" s="565"/>
      <c r="J30" s="562"/>
      <c r="K30" s="616"/>
    </row>
    <row r="31" spans="1:11">
      <c r="A31" s="569"/>
      <c r="B31" s="572"/>
      <c r="C31" s="569"/>
      <c r="D31" s="575"/>
      <c r="E31" s="609"/>
      <c r="F31" s="59" t="s">
        <v>23</v>
      </c>
      <c r="G31" s="562"/>
      <c r="H31" s="564"/>
      <c r="I31" s="565"/>
      <c r="J31" s="562"/>
      <c r="K31" s="616"/>
    </row>
    <row r="32" spans="1:11" ht="11.25" customHeight="1">
      <c r="A32" s="569"/>
      <c r="B32" s="572"/>
      <c r="C32" s="569"/>
      <c r="D32" s="575"/>
      <c r="E32" s="610"/>
      <c r="F32" s="73">
        <v>0</v>
      </c>
      <c r="G32" s="562"/>
      <c r="H32" s="564"/>
      <c r="I32" s="565"/>
      <c r="J32" s="562"/>
      <c r="K32" s="616"/>
    </row>
    <row r="33" spans="1:11" ht="15" hidden="1" customHeight="1">
      <c r="A33" s="570"/>
      <c r="B33" s="573"/>
      <c r="C33" s="570"/>
      <c r="D33" s="576"/>
      <c r="E33" s="611"/>
      <c r="F33" s="59"/>
      <c r="G33" s="563"/>
      <c r="H33" s="566"/>
      <c r="I33" s="567"/>
      <c r="J33" s="563"/>
      <c r="K33" s="617"/>
    </row>
    <row r="34" spans="1:11" ht="20.25" customHeight="1">
      <c r="A34" s="568" t="s">
        <v>18</v>
      </c>
      <c r="B34" s="571" t="s">
        <v>303</v>
      </c>
      <c r="C34" s="568" t="s">
        <v>20</v>
      </c>
      <c r="D34" s="574"/>
      <c r="E34" s="59" t="s">
        <v>22</v>
      </c>
      <c r="F34" s="59" t="s">
        <v>22</v>
      </c>
      <c r="G34" s="577" t="s">
        <v>21</v>
      </c>
      <c r="H34" s="578" t="s">
        <v>21</v>
      </c>
      <c r="I34" s="579"/>
      <c r="J34" s="577" t="s">
        <v>21</v>
      </c>
      <c r="K34" s="615"/>
    </row>
    <row r="35" spans="1:11">
      <c r="A35" s="569"/>
      <c r="B35" s="572"/>
      <c r="C35" s="569"/>
      <c r="D35" s="575"/>
      <c r="E35" s="72">
        <v>18000000</v>
      </c>
      <c r="F35" s="59">
        <v>0</v>
      </c>
      <c r="G35" s="562"/>
      <c r="H35" s="564"/>
      <c r="I35" s="565"/>
      <c r="J35" s="562"/>
      <c r="K35" s="616"/>
    </row>
    <row r="36" spans="1:11">
      <c r="A36" s="569"/>
      <c r="B36" s="572"/>
      <c r="C36" s="569"/>
      <c r="D36" s="575"/>
      <c r="E36" s="581"/>
      <c r="F36" s="59" t="s">
        <v>23</v>
      </c>
      <c r="G36" s="562"/>
      <c r="H36" s="564"/>
      <c r="I36" s="565"/>
      <c r="J36" s="562"/>
      <c r="K36" s="616"/>
    </row>
    <row r="37" spans="1:11" ht="18.75" customHeight="1">
      <c r="A37" s="570"/>
      <c r="B37" s="573"/>
      <c r="C37" s="570"/>
      <c r="D37" s="576"/>
      <c r="E37" s="582"/>
      <c r="F37" s="59">
        <v>0</v>
      </c>
      <c r="G37" s="563"/>
      <c r="H37" s="566"/>
      <c r="I37" s="567"/>
      <c r="J37" s="563"/>
      <c r="K37" s="617"/>
    </row>
    <row r="38" spans="1:11" ht="20.25" customHeight="1">
      <c r="A38" s="568" t="s">
        <v>18</v>
      </c>
      <c r="B38" s="571" t="s">
        <v>304</v>
      </c>
      <c r="C38" s="568" t="s">
        <v>20</v>
      </c>
      <c r="D38" s="574"/>
      <c r="E38" s="59" t="s">
        <v>22</v>
      </c>
      <c r="F38" s="59" t="s">
        <v>22</v>
      </c>
      <c r="G38" s="577" t="s">
        <v>21</v>
      </c>
      <c r="H38" s="578" t="s">
        <v>21</v>
      </c>
      <c r="I38" s="579"/>
      <c r="J38" s="577" t="s">
        <v>21</v>
      </c>
      <c r="K38" s="615"/>
    </row>
    <row r="39" spans="1:11">
      <c r="A39" s="569"/>
      <c r="B39" s="572"/>
      <c r="C39" s="569"/>
      <c r="D39" s="575"/>
      <c r="E39" s="72">
        <v>15500000</v>
      </c>
      <c r="F39" s="59">
        <v>0</v>
      </c>
      <c r="G39" s="562"/>
      <c r="H39" s="564"/>
      <c r="I39" s="565"/>
      <c r="J39" s="562"/>
      <c r="K39" s="616"/>
    </row>
    <row r="40" spans="1:11">
      <c r="A40" s="569"/>
      <c r="B40" s="572"/>
      <c r="C40" s="569"/>
      <c r="D40" s="575"/>
      <c r="E40" s="581"/>
      <c r="F40" s="59" t="s">
        <v>23</v>
      </c>
      <c r="G40" s="562"/>
      <c r="H40" s="564"/>
      <c r="I40" s="565"/>
      <c r="J40" s="562"/>
      <c r="K40" s="616"/>
    </row>
    <row r="41" spans="1:11" ht="11.25" customHeight="1">
      <c r="A41" s="570"/>
      <c r="B41" s="573"/>
      <c r="C41" s="570"/>
      <c r="D41" s="576"/>
      <c r="E41" s="582"/>
      <c r="F41" s="59">
        <v>0</v>
      </c>
      <c r="G41" s="563"/>
      <c r="H41" s="566"/>
      <c r="I41" s="567"/>
      <c r="J41" s="563"/>
      <c r="K41" s="617"/>
    </row>
    <row r="42" spans="1:11" ht="20.25" customHeight="1">
      <c r="A42" s="568" t="s">
        <v>18</v>
      </c>
      <c r="B42" s="571" t="s">
        <v>305</v>
      </c>
      <c r="C42" s="568" t="s">
        <v>20</v>
      </c>
      <c r="D42" s="574"/>
      <c r="E42" s="59" t="s">
        <v>22</v>
      </c>
      <c r="F42" s="59" t="s">
        <v>22</v>
      </c>
      <c r="G42" s="577" t="s">
        <v>21</v>
      </c>
      <c r="H42" s="578" t="s">
        <v>21</v>
      </c>
      <c r="I42" s="579"/>
      <c r="J42" s="577" t="s">
        <v>21</v>
      </c>
      <c r="K42" s="615"/>
    </row>
    <row r="43" spans="1:11">
      <c r="A43" s="569"/>
      <c r="B43" s="572"/>
      <c r="C43" s="569"/>
      <c r="D43" s="575"/>
      <c r="E43" s="72">
        <v>36000000</v>
      </c>
      <c r="F43" s="59">
        <v>0</v>
      </c>
      <c r="G43" s="562"/>
      <c r="H43" s="564"/>
      <c r="I43" s="565"/>
      <c r="J43" s="562"/>
      <c r="K43" s="616"/>
    </row>
    <row r="44" spans="1:11">
      <c r="A44" s="569"/>
      <c r="B44" s="572"/>
      <c r="C44" s="569"/>
      <c r="D44" s="575"/>
      <c r="E44" s="581"/>
      <c r="F44" s="59" t="s">
        <v>23</v>
      </c>
      <c r="G44" s="562"/>
      <c r="H44" s="564"/>
      <c r="I44" s="565"/>
      <c r="J44" s="562"/>
      <c r="K44" s="616"/>
    </row>
    <row r="45" spans="1:11">
      <c r="A45" s="570"/>
      <c r="B45" s="573"/>
      <c r="C45" s="570"/>
      <c r="D45" s="576"/>
      <c r="E45" s="582"/>
      <c r="F45" s="59">
        <v>0</v>
      </c>
      <c r="G45" s="563"/>
      <c r="H45" s="566"/>
      <c r="I45" s="567"/>
      <c r="J45" s="563"/>
      <c r="K45" s="617"/>
    </row>
    <row r="46" spans="1:11" ht="20.25" customHeight="1">
      <c r="A46" s="568" t="s">
        <v>18</v>
      </c>
      <c r="B46" s="571" t="s">
        <v>306</v>
      </c>
      <c r="C46" s="568" t="s">
        <v>20</v>
      </c>
      <c r="D46" s="574"/>
      <c r="E46" s="59" t="s">
        <v>22</v>
      </c>
      <c r="F46" s="59" t="s">
        <v>22</v>
      </c>
      <c r="G46" s="577" t="s">
        <v>21</v>
      </c>
      <c r="H46" s="578" t="s">
        <v>21</v>
      </c>
      <c r="I46" s="579"/>
      <c r="J46" s="577" t="s">
        <v>21</v>
      </c>
      <c r="K46" s="615"/>
    </row>
    <row r="47" spans="1:11">
      <c r="A47" s="569"/>
      <c r="B47" s="572"/>
      <c r="C47" s="569"/>
      <c r="D47" s="575"/>
      <c r="E47" s="72">
        <v>3000000</v>
      </c>
      <c r="F47" s="59">
        <v>0</v>
      </c>
      <c r="G47" s="562"/>
      <c r="H47" s="564"/>
      <c r="I47" s="565"/>
      <c r="J47" s="562"/>
      <c r="K47" s="616"/>
    </row>
    <row r="48" spans="1:11">
      <c r="A48" s="569"/>
      <c r="B48" s="572"/>
      <c r="C48" s="569"/>
      <c r="D48" s="575"/>
      <c r="E48" s="581"/>
      <c r="F48" s="59" t="s">
        <v>23</v>
      </c>
      <c r="G48" s="562"/>
      <c r="H48" s="564"/>
      <c r="I48" s="565"/>
      <c r="J48" s="562"/>
      <c r="K48" s="616"/>
    </row>
    <row r="49" spans="1:11">
      <c r="A49" s="570"/>
      <c r="B49" s="573"/>
      <c r="C49" s="570"/>
      <c r="D49" s="576"/>
      <c r="E49" s="582"/>
      <c r="F49" s="59">
        <v>0</v>
      </c>
      <c r="G49" s="563"/>
      <c r="H49" s="566"/>
      <c r="I49" s="567"/>
      <c r="J49" s="563"/>
      <c r="K49" s="617"/>
    </row>
    <row r="50" spans="1:11" ht="20.25" customHeight="1">
      <c r="A50" s="568" t="s">
        <v>18</v>
      </c>
      <c r="B50" s="571" t="s">
        <v>307</v>
      </c>
      <c r="C50" s="568" t="s">
        <v>20</v>
      </c>
      <c r="D50" s="574"/>
      <c r="E50" s="59" t="s">
        <v>22</v>
      </c>
      <c r="F50" s="59" t="s">
        <v>22</v>
      </c>
      <c r="G50" s="577" t="s">
        <v>21</v>
      </c>
      <c r="H50" s="578" t="s">
        <v>21</v>
      </c>
      <c r="I50" s="579"/>
      <c r="J50" s="577" t="s">
        <v>21</v>
      </c>
      <c r="K50" s="612" t="s">
        <v>1351</v>
      </c>
    </row>
    <row r="51" spans="1:11">
      <c r="A51" s="569"/>
      <c r="B51" s="572"/>
      <c r="C51" s="569"/>
      <c r="D51" s="575"/>
      <c r="E51" s="72">
        <v>40000000</v>
      </c>
      <c r="F51" s="59">
        <v>7353590</v>
      </c>
      <c r="G51" s="562"/>
      <c r="H51" s="564"/>
      <c r="I51" s="565"/>
      <c r="J51" s="562"/>
      <c r="K51" s="613"/>
    </row>
    <row r="52" spans="1:11">
      <c r="A52" s="569"/>
      <c r="B52" s="572"/>
      <c r="C52" s="569"/>
      <c r="D52" s="575"/>
      <c r="E52" s="581"/>
      <c r="F52" s="59" t="s">
        <v>23</v>
      </c>
      <c r="G52" s="562"/>
      <c r="H52" s="564"/>
      <c r="I52" s="565"/>
      <c r="J52" s="562"/>
      <c r="K52" s="613"/>
    </row>
    <row r="53" spans="1:11">
      <c r="A53" s="570"/>
      <c r="B53" s="573"/>
      <c r="C53" s="570"/>
      <c r="D53" s="576"/>
      <c r="E53" s="582"/>
      <c r="F53" s="59">
        <v>2583841</v>
      </c>
      <c r="G53" s="563"/>
      <c r="H53" s="566"/>
      <c r="I53" s="567"/>
      <c r="J53" s="563"/>
      <c r="K53" s="614"/>
    </row>
    <row r="54" spans="1:11" ht="20.25" customHeight="1">
      <c r="A54" s="496"/>
      <c r="B54" s="629" t="s">
        <v>946</v>
      </c>
      <c r="C54" s="496"/>
      <c r="D54" s="632"/>
      <c r="E54" s="1" t="s">
        <v>22</v>
      </c>
      <c r="F54" s="1" t="s">
        <v>22</v>
      </c>
      <c r="G54" s="645" t="s">
        <v>21</v>
      </c>
      <c r="H54" s="646" t="s">
        <v>21</v>
      </c>
      <c r="I54" s="647"/>
      <c r="J54" s="645" t="s">
        <v>21</v>
      </c>
      <c r="K54" s="648" t="s">
        <v>1351</v>
      </c>
    </row>
    <row r="55" spans="1:11">
      <c r="A55" s="497"/>
      <c r="B55" s="630"/>
      <c r="C55" s="497"/>
      <c r="D55" s="633"/>
      <c r="E55" s="8"/>
      <c r="F55" s="1">
        <v>7353590</v>
      </c>
      <c r="G55" s="635"/>
      <c r="H55" s="639"/>
      <c r="I55" s="640"/>
      <c r="J55" s="635"/>
      <c r="K55" s="643"/>
    </row>
    <row r="56" spans="1:11">
      <c r="A56" s="497"/>
      <c r="B56" s="630"/>
      <c r="C56" s="497"/>
      <c r="D56" s="633"/>
      <c r="E56" s="637"/>
      <c r="F56" s="1" t="s">
        <v>23</v>
      </c>
      <c r="G56" s="635"/>
      <c r="H56" s="639"/>
      <c r="I56" s="640"/>
      <c r="J56" s="635"/>
      <c r="K56" s="643"/>
    </row>
    <row r="57" spans="1:11">
      <c r="A57" s="498"/>
      <c r="B57" s="631"/>
      <c r="C57" s="498"/>
      <c r="D57" s="634"/>
      <c r="E57" s="638"/>
      <c r="F57" s="1">
        <v>2583841</v>
      </c>
      <c r="G57" s="636"/>
      <c r="H57" s="641"/>
      <c r="I57" s="642"/>
      <c r="J57" s="636"/>
      <c r="K57" s="644"/>
    </row>
    <row r="58" spans="1:11" ht="20.25" customHeight="1">
      <c r="A58" s="568" t="s">
        <v>18</v>
      </c>
      <c r="B58" s="571" t="s">
        <v>308</v>
      </c>
      <c r="C58" s="568" t="s">
        <v>20</v>
      </c>
      <c r="D58" s="574"/>
      <c r="E58" s="70" t="s">
        <v>22</v>
      </c>
      <c r="F58" s="70" t="s">
        <v>22</v>
      </c>
      <c r="G58" s="577" t="s">
        <v>21</v>
      </c>
      <c r="H58" s="578" t="s">
        <v>21</v>
      </c>
      <c r="I58" s="579"/>
      <c r="J58" s="577" t="s">
        <v>21</v>
      </c>
      <c r="K58" s="615"/>
    </row>
    <row r="59" spans="1:11">
      <c r="A59" s="569"/>
      <c r="B59" s="572"/>
      <c r="C59" s="569"/>
      <c r="D59" s="575"/>
      <c r="E59" s="71">
        <v>6000000</v>
      </c>
      <c r="F59" s="70">
        <v>0</v>
      </c>
      <c r="G59" s="562"/>
      <c r="H59" s="564"/>
      <c r="I59" s="565"/>
      <c r="J59" s="562"/>
      <c r="K59" s="616"/>
    </row>
    <row r="60" spans="1:11">
      <c r="A60" s="569"/>
      <c r="B60" s="572"/>
      <c r="C60" s="569"/>
      <c r="D60" s="575"/>
      <c r="E60" s="560"/>
      <c r="F60" s="70" t="s">
        <v>23</v>
      </c>
      <c r="G60" s="562"/>
      <c r="H60" s="564"/>
      <c r="I60" s="565"/>
      <c r="J60" s="562"/>
      <c r="K60" s="616"/>
    </row>
    <row r="61" spans="1:11">
      <c r="A61" s="570"/>
      <c r="B61" s="573"/>
      <c r="C61" s="570"/>
      <c r="D61" s="576"/>
      <c r="E61" s="561"/>
      <c r="F61" s="70">
        <v>0</v>
      </c>
      <c r="G61" s="563"/>
      <c r="H61" s="566"/>
      <c r="I61" s="567"/>
      <c r="J61" s="563"/>
      <c r="K61" s="617"/>
    </row>
    <row r="62" spans="1:11" ht="20.25" customHeight="1">
      <c r="A62" s="568" t="s">
        <v>18</v>
      </c>
      <c r="B62" s="571" t="s">
        <v>309</v>
      </c>
      <c r="C62" s="568" t="s">
        <v>20</v>
      </c>
      <c r="D62" s="574"/>
      <c r="E62" s="70" t="s">
        <v>22</v>
      </c>
      <c r="F62" s="70" t="s">
        <v>22</v>
      </c>
      <c r="G62" s="577" t="s">
        <v>21</v>
      </c>
      <c r="H62" s="578" t="s">
        <v>21</v>
      </c>
      <c r="I62" s="579"/>
      <c r="J62" s="577" t="s">
        <v>21</v>
      </c>
      <c r="K62" s="615"/>
    </row>
    <row r="63" spans="1:11">
      <c r="A63" s="569"/>
      <c r="B63" s="572"/>
      <c r="C63" s="569"/>
      <c r="D63" s="575"/>
      <c r="E63" s="71">
        <v>23500000</v>
      </c>
      <c r="F63" s="70">
        <v>0</v>
      </c>
      <c r="G63" s="562"/>
      <c r="H63" s="564"/>
      <c r="I63" s="565"/>
      <c r="J63" s="562"/>
      <c r="K63" s="616"/>
    </row>
    <row r="64" spans="1:11">
      <c r="A64" s="569"/>
      <c r="B64" s="572"/>
      <c r="C64" s="569"/>
      <c r="D64" s="575"/>
      <c r="E64" s="560"/>
      <c r="F64" s="70" t="s">
        <v>23</v>
      </c>
      <c r="G64" s="562"/>
      <c r="H64" s="564"/>
      <c r="I64" s="565"/>
      <c r="J64" s="562"/>
      <c r="K64" s="616"/>
    </row>
    <row r="65" spans="1:11">
      <c r="A65" s="570"/>
      <c r="B65" s="573"/>
      <c r="C65" s="570"/>
      <c r="D65" s="576"/>
      <c r="E65" s="561"/>
      <c r="F65" s="70">
        <v>0</v>
      </c>
      <c r="G65" s="563"/>
      <c r="H65" s="566"/>
      <c r="I65" s="567"/>
      <c r="J65" s="563"/>
      <c r="K65" s="617"/>
    </row>
    <row r="66" spans="1:11" ht="20.25" customHeight="1">
      <c r="A66" s="568" t="s">
        <v>18</v>
      </c>
      <c r="B66" s="571" t="s">
        <v>310</v>
      </c>
      <c r="C66" s="568" t="s">
        <v>20</v>
      </c>
      <c r="D66" s="574"/>
      <c r="E66" s="70" t="s">
        <v>22</v>
      </c>
      <c r="F66" s="70" t="s">
        <v>22</v>
      </c>
      <c r="G66" s="577" t="s">
        <v>21</v>
      </c>
      <c r="H66" s="578" t="s">
        <v>21</v>
      </c>
      <c r="I66" s="579"/>
      <c r="J66" s="577" t="s">
        <v>21</v>
      </c>
      <c r="K66" s="615"/>
    </row>
    <row r="67" spans="1:11">
      <c r="A67" s="569"/>
      <c r="B67" s="572"/>
      <c r="C67" s="569"/>
      <c r="D67" s="575"/>
      <c r="E67" s="71">
        <v>30000000</v>
      </c>
      <c r="F67" s="70">
        <f>F71+F75</f>
        <v>7612818</v>
      </c>
      <c r="G67" s="562"/>
      <c r="H67" s="564"/>
      <c r="I67" s="565"/>
      <c r="J67" s="562"/>
      <c r="K67" s="616"/>
    </row>
    <row r="68" spans="1:11">
      <c r="A68" s="569"/>
      <c r="B68" s="572"/>
      <c r="C68" s="569"/>
      <c r="D68" s="575"/>
      <c r="E68" s="560"/>
      <c r="F68" s="70" t="s">
        <v>23</v>
      </c>
      <c r="G68" s="562"/>
      <c r="H68" s="564"/>
      <c r="I68" s="565"/>
      <c r="J68" s="562"/>
      <c r="K68" s="616"/>
    </row>
    <row r="69" spans="1:11" ht="19.5" customHeight="1">
      <c r="A69" s="570"/>
      <c r="B69" s="573"/>
      <c r="C69" s="570"/>
      <c r="D69" s="576"/>
      <c r="E69" s="561"/>
      <c r="F69" s="70">
        <f>F73+F77</f>
        <v>5518322</v>
      </c>
      <c r="G69" s="563"/>
      <c r="H69" s="566"/>
      <c r="I69" s="567"/>
      <c r="J69" s="563"/>
      <c r="K69" s="617"/>
    </row>
    <row r="70" spans="1:11" s="23" customFormat="1" ht="20.25" customHeight="1">
      <c r="A70" s="483"/>
      <c r="B70" s="618" t="s">
        <v>1180</v>
      </c>
      <c r="C70" s="483"/>
      <c r="D70" s="621"/>
      <c r="E70" s="621"/>
      <c r="F70" s="445" t="s">
        <v>22</v>
      </c>
      <c r="G70" s="626" t="s">
        <v>21</v>
      </c>
      <c r="H70" s="649" t="s">
        <v>21</v>
      </c>
      <c r="I70" s="650"/>
      <c r="J70" s="626" t="s">
        <v>21</v>
      </c>
      <c r="K70" s="510" t="s">
        <v>1240</v>
      </c>
    </row>
    <row r="71" spans="1:11" s="23" customFormat="1">
      <c r="A71" s="484"/>
      <c r="B71" s="619"/>
      <c r="C71" s="484"/>
      <c r="D71" s="622"/>
      <c r="E71" s="624"/>
      <c r="F71" s="445">
        <v>1870967</v>
      </c>
      <c r="G71" s="627"/>
      <c r="H71" s="651"/>
      <c r="I71" s="652"/>
      <c r="J71" s="627"/>
      <c r="K71" s="511"/>
    </row>
    <row r="72" spans="1:11" s="23" customFormat="1">
      <c r="A72" s="484"/>
      <c r="B72" s="619"/>
      <c r="C72" s="484"/>
      <c r="D72" s="622"/>
      <c r="E72" s="624"/>
      <c r="F72" s="445" t="s">
        <v>23</v>
      </c>
      <c r="G72" s="627"/>
      <c r="H72" s="651"/>
      <c r="I72" s="652"/>
      <c r="J72" s="627"/>
      <c r="K72" s="511"/>
    </row>
    <row r="73" spans="1:11" s="23" customFormat="1" ht="117.75" customHeight="1">
      <c r="A73" s="485"/>
      <c r="B73" s="620"/>
      <c r="C73" s="485"/>
      <c r="D73" s="623"/>
      <c r="E73" s="625"/>
      <c r="F73" s="445">
        <v>1590322</v>
      </c>
      <c r="G73" s="628"/>
      <c r="H73" s="653"/>
      <c r="I73" s="654"/>
      <c r="J73" s="628"/>
      <c r="K73" s="512"/>
    </row>
    <row r="74" spans="1:11" s="23" customFormat="1" ht="20.25" customHeight="1">
      <c r="A74" s="483"/>
      <c r="B74" s="618" t="s">
        <v>1256</v>
      </c>
      <c r="C74" s="483"/>
      <c r="D74" s="621"/>
      <c r="E74" s="621"/>
      <c r="F74" s="445" t="s">
        <v>22</v>
      </c>
      <c r="G74" s="626" t="s">
        <v>21</v>
      </c>
      <c r="H74" s="649" t="s">
        <v>21</v>
      </c>
      <c r="I74" s="650"/>
      <c r="J74" s="626" t="s">
        <v>21</v>
      </c>
      <c r="K74" s="510" t="s">
        <v>1257</v>
      </c>
    </row>
    <row r="75" spans="1:11" s="23" customFormat="1">
      <c r="A75" s="484"/>
      <c r="B75" s="619"/>
      <c r="C75" s="484"/>
      <c r="D75" s="622"/>
      <c r="E75" s="624"/>
      <c r="F75" s="445">
        <v>5741851</v>
      </c>
      <c r="G75" s="627"/>
      <c r="H75" s="651"/>
      <c r="I75" s="652"/>
      <c r="J75" s="627"/>
      <c r="K75" s="511"/>
    </row>
    <row r="76" spans="1:11" s="23" customFormat="1">
      <c r="A76" s="484"/>
      <c r="B76" s="619"/>
      <c r="C76" s="484"/>
      <c r="D76" s="622"/>
      <c r="E76" s="624"/>
      <c r="F76" s="445" t="s">
        <v>23</v>
      </c>
      <c r="G76" s="627"/>
      <c r="H76" s="651"/>
      <c r="I76" s="652"/>
      <c r="J76" s="627"/>
      <c r="K76" s="511"/>
    </row>
    <row r="77" spans="1:11" s="23" customFormat="1" ht="80.25" customHeight="1">
      <c r="A77" s="485"/>
      <c r="B77" s="620"/>
      <c r="C77" s="485"/>
      <c r="D77" s="623"/>
      <c r="E77" s="625"/>
      <c r="F77" s="445">
        <v>3928000</v>
      </c>
      <c r="G77" s="628"/>
      <c r="H77" s="653"/>
      <c r="I77" s="654"/>
      <c r="J77" s="628"/>
      <c r="K77" s="512"/>
    </row>
    <row r="78" spans="1:11" ht="20.25" customHeight="1">
      <c r="A78" s="568" t="s">
        <v>18</v>
      </c>
      <c r="B78" s="571" t="s">
        <v>311</v>
      </c>
      <c r="C78" s="568" t="s">
        <v>20</v>
      </c>
      <c r="D78" s="574"/>
      <c r="E78" s="70" t="s">
        <v>22</v>
      </c>
      <c r="F78" s="70" t="s">
        <v>22</v>
      </c>
      <c r="G78" s="577" t="s">
        <v>21</v>
      </c>
      <c r="H78" s="578" t="s">
        <v>21</v>
      </c>
      <c r="I78" s="579"/>
      <c r="J78" s="577" t="s">
        <v>21</v>
      </c>
      <c r="K78" s="615"/>
    </row>
    <row r="79" spans="1:11">
      <c r="A79" s="569"/>
      <c r="B79" s="572"/>
      <c r="C79" s="569"/>
      <c r="D79" s="575"/>
      <c r="E79" s="71">
        <v>4000000</v>
      </c>
      <c r="F79" s="70"/>
      <c r="G79" s="562"/>
      <c r="H79" s="564"/>
      <c r="I79" s="565"/>
      <c r="J79" s="562"/>
      <c r="K79" s="616"/>
    </row>
    <row r="80" spans="1:11">
      <c r="A80" s="569"/>
      <c r="B80" s="572"/>
      <c r="C80" s="569"/>
      <c r="D80" s="575"/>
      <c r="E80" s="560"/>
      <c r="F80" s="70" t="s">
        <v>23</v>
      </c>
      <c r="G80" s="562"/>
      <c r="H80" s="564"/>
      <c r="I80" s="565"/>
      <c r="J80" s="562"/>
      <c r="K80" s="616"/>
    </row>
    <row r="81" spans="1:11">
      <c r="A81" s="570"/>
      <c r="B81" s="573"/>
      <c r="C81" s="570"/>
      <c r="D81" s="576"/>
      <c r="E81" s="561"/>
      <c r="F81" s="70"/>
      <c r="G81" s="563"/>
      <c r="H81" s="566"/>
      <c r="I81" s="567"/>
      <c r="J81" s="563"/>
      <c r="K81" s="617"/>
    </row>
    <row r="82" spans="1:11" ht="20.25" customHeight="1">
      <c r="A82" s="568" t="s">
        <v>18</v>
      </c>
      <c r="B82" s="571" t="s">
        <v>312</v>
      </c>
      <c r="C82" s="568" t="s">
        <v>20</v>
      </c>
      <c r="D82" s="574"/>
      <c r="E82" s="70" t="s">
        <v>22</v>
      </c>
      <c r="F82" s="70" t="s">
        <v>22</v>
      </c>
      <c r="G82" s="577" t="s">
        <v>21</v>
      </c>
      <c r="H82" s="578" t="s">
        <v>21</v>
      </c>
      <c r="I82" s="579"/>
      <c r="J82" s="577" t="s">
        <v>21</v>
      </c>
      <c r="K82" s="615"/>
    </row>
    <row r="83" spans="1:11">
      <c r="A83" s="569"/>
      <c r="B83" s="572"/>
      <c r="C83" s="569"/>
      <c r="D83" s="575"/>
      <c r="E83" s="71">
        <v>4000000</v>
      </c>
      <c r="F83" s="70">
        <v>0</v>
      </c>
      <c r="G83" s="562"/>
      <c r="H83" s="564"/>
      <c r="I83" s="565"/>
      <c r="J83" s="562"/>
      <c r="K83" s="616"/>
    </row>
    <row r="84" spans="1:11">
      <c r="A84" s="569"/>
      <c r="B84" s="572"/>
      <c r="C84" s="569"/>
      <c r="D84" s="575"/>
      <c r="E84" s="560"/>
      <c r="F84" s="70" t="s">
        <v>23</v>
      </c>
      <c r="G84" s="562"/>
      <c r="H84" s="564"/>
      <c r="I84" s="565"/>
      <c r="J84" s="562"/>
      <c r="K84" s="616"/>
    </row>
    <row r="85" spans="1:11">
      <c r="A85" s="570"/>
      <c r="B85" s="573"/>
      <c r="C85" s="570"/>
      <c r="D85" s="576"/>
      <c r="E85" s="561"/>
      <c r="F85" s="70">
        <v>0</v>
      </c>
      <c r="G85" s="563"/>
      <c r="H85" s="566"/>
      <c r="I85" s="567"/>
      <c r="J85" s="563"/>
      <c r="K85" s="617"/>
    </row>
    <row r="86" spans="1:11" ht="20.25" customHeight="1">
      <c r="A86" s="568" t="s">
        <v>18</v>
      </c>
      <c r="B86" s="571" t="s">
        <v>313</v>
      </c>
      <c r="C86" s="568" t="s">
        <v>20</v>
      </c>
      <c r="D86" s="574"/>
      <c r="E86" s="70" t="s">
        <v>22</v>
      </c>
      <c r="F86" s="70" t="s">
        <v>22</v>
      </c>
      <c r="G86" s="577" t="s">
        <v>21</v>
      </c>
      <c r="H86" s="578" t="s">
        <v>21</v>
      </c>
      <c r="I86" s="579"/>
      <c r="J86" s="577" t="s">
        <v>21</v>
      </c>
      <c r="K86" s="615"/>
    </row>
    <row r="87" spans="1:11">
      <c r="A87" s="569"/>
      <c r="B87" s="572"/>
      <c r="C87" s="569"/>
      <c r="D87" s="575"/>
      <c r="E87" s="71">
        <v>4000000</v>
      </c>
      <c r="F87" s="70">
        <v>0</v>
      </c>
      <c r="G87" s="562"/>
      <c r="H87" s="564"/>
      <c r="I87" s="565"/>
      <c r="J87" s="562"/>
      <c r="K87" s="616"/>
    </row>
    <row r="88" spans="1:11">
      <c r="A88" s="569"/>
      <c r="B88" s="572"/>
      <c r="C88" s="569"/>
      <c r="D88" s="575"/>
      <c r="E88" s="560"/>
      <c r="F88" s="70" t="s">
        <v>23</v>
      </c>
      <c r="G88" s="562"/>
      <c r="H88" s="564"/>
      <c r="I88" s="565"/>
      <c r="J88" s="562"/>
      <c r="K88" s="616"/>
    </row>
    <row r="89" spans="1:11">
      <c r="A89" s="570"/>
      <c r="B89" s="573"/>
      <c r="C89" s="570"/>
      <c r="D89" s="576"/>
      <c r="E89" s="561"/>
      <c r="F89" s="70">
        <v>0</v>
      </c>
      <c r="G89" s="563"/>
      <c r="H89" s="566"/>
      <c r="I89" s="567"/>
      <c r="J89" s="563"/>
      <c r="K89" s="617"/>
    </row>
    <row r="90" spans="1:11" ht="20.25" customHeight="1">
      <c r="A90" s="568" t="s">
        <v>18</v>
      </c>
      <c r="B90" s="571" t="s">
        <v>314</v>
      </c>
      <c r="C90" s="568" t="s">
        <v>20</v>
      </c>
      <c r="D90" s="574"/>
      <c r="E90" s="70" t="s">
        <v>22</v>
      </c>
      <c r="F90" s="70" t="s">
        <v>22</v>
      </c>
      <c r="G90" s="577" t="s">
        <v>21</v>
      </c>
      <c r="H90" s="578" t="s">
        <v>21</v>
      </c>
      <c r="I90" s="579"/>
      <c r="J90" s="577" t="s">
        <v>21</v>
      </c>
      <c r="K90" s="615"/>
    </row>
    <row r="91" spans="1:11">
      <c r="A91" s="569"/>
      <c r="B91" s="572"/>
      <c r="C91" s="569"/>
      <c r="D91" s="575"/>
      <c r="E91" s="71">
        <v>6000000</v>
      </c>
      <c r="F91" s="70">
        <v>0</v>
      </c>
      <c r="G91" s="562"/>
      <c r="H91" s="564"/>
      <c r="I91" s="565"/>
      <c r="J91" s="562"/>
      <c r="K91" s="616"/>
    </row>
    <row r="92" spans="1:11">
      <c r="A92" s="569"/>
      <c r="B92" s="572"/>
      <c r="C92" s="569"/>
      <c r="D92" s="575"/>
      <c r="E92" s="560"/>
      <c r="F92" s="70" t="s">
        <v>23</v>
      </c>
      <c r="G92" s="562"/>
      <c r="H92" s="564"/>
      <c r="I92" s="565"/>
      <c r="J92" s="562"/>
      <c r="K92" s="616"/>
    </row>
    <row r="93" spans="1:11">
      <c r="A93" s="570"/>
      <c r="B93" s="573"/>
      <c r="C93" s="570"/>
      <c r="D93" s="576"/>
      <c r="E93" s="561"/>
      <c r="F93" s="70">
        <v>0</v>
      </c>
      <c r="G93" s="563"/>
      <c r="H93" s="566"/>
      <c r="I93" s="567"/>
      <c r="J93" s="563"/>
      <c r="K93" s="617"/>
    </row>
    <row r="94" spans="1:11" ht="20.25" customHeight="1">
      <c r="A94" s="568" t="s">
        <v>18</v>
      </c>
      <c r="B94" s="571" t="s">
        <v>315</v>
      </c>
      <c r="C94" s="568" t="s">
        <v>20</v>
      </c>
      <c r="D94" s="574"/>
      <c r="E94" s="70" t="s">
        <v>22</v>
      </c>
      <c r="F94" s="70" t="s">
        <v>22</v>
      </c>
      <c r="G94" s="577" t="s">
        <v>21</v>
      </c>
      <c r="H94" s="578" t="s">
        <v>21</v>
      </c>
      <c r="I94" s="579"/>
      <c r="J94" s="577" t="s">
        <v>21</v>
      </c>
      <c r="K94" s="615"/>
    </row>
    <row r="95" spans="1:11">
      <c r="A95" s="569"/>
      <c r="B95" s="572"/>
      <c r="C95" s="569"/>
      <c r="D95" s="575"/>
      <c r="E95" s="71">
        <v>8000000</v>
      </c>
      <c r="F95" s="70">
        <v>0</v>
      </c>
      <c r="G95" s="562"/>
      <c r="H95" s="564"/>
      <c r="I95" s="565"/>
      <c r="J95" s="562"/>
      <c r="K95" s="616"/>
    </row>
    <row r="96" spans="1:11">
      <c r="A96" s="569"/>
      <c r="B96" s="572"/>
      <c r="C96" s="569"/>
      <c r="D96" s="575"/>
      <c r="E96" s="560"/>
      <c r="F96" s="70" t="s">
        <v>23</v>
      </c>
      <c r="G96" s="562"/>
      <c r="H96" s="564"/>
      <c r="I96" s="565"/>
      <c r="J96" s="562"/>
      <c r="K96" s="616"/>
    </row>
    <row r="97" spans="1:11">
      <c r="A97" s="570"/>
      <c r="B97" s="573"/>
      <c r="C97" s="570"/>
      <c r="D97" s="576"/>
      <c r="E97" s="561"/>
      <c r="F97" s="70">
        <v>0</v>
      </c>
      <c r="G97" s="563"/>
      <c r="H97" s="566"/>
      <c r="I97" s="567"/>
      <c r="J97" s="563"/>
      <c r="K97" s="617"/>
    </row>
    <row r="98" spans="1:11" ht="20.25" customHeight="1">
      <c r="A98" s="568" t="s">
        <v>18</v>
      </c>
      <c r="B98" s="571" t="s">
        <v>316</v>
      </c>
      <c r="C98" s="568" t="s">
        <v>20</v>
      </c>
      <c r="D98" s="574"/>
      <c r="E98" s="70" t="s">
        <v>22</v>
      </c>
      <c r="F98" s="70" t="s">
        <v>22</v>
      </c>
      <c r="G98" s="577" t="s">
        <v>21</v>
      </c>
      <c r="H98" s="578" t="s">
        <v>21</v>
      </c>
      <c r="I98" s="579"/>
      <c r="J98" s="577" t="s">
        <v>21</v>
      </c>
      <c r="K98" s="612" t="s">
        <v>1347</v>
      </c>
    </row>
    <row r="99" spans="1:11">
      <c r="A99" s="569"/>
      <c r="B99" s="572"/>
      <c r="C99" s="569"/>
      <c r="D99" s="575"/>
      <c r="E99" s="71">
        <v>4000000</v>
      </c>
      <c r="F99" s="70">
        <v>2521809</v>
      </c>
      <c r="G99" s="562"/>
      <c r="H99" s="564"/>
      <c r="I99" s="565"/>
      <c r="J99" s="562"/>
      <c r="K99" s="613"/>
    </row>
    <row r="100" spans="1:11">
      <c r="A100" s="569"/>
      <c r="B100" s="572"/>
      <c r="C100" s="569"/>
      <c r="D100" s="575"/>
      <c r="E100" s="560"/>
      <c r="F100" s="70" t="s">
        <v>23</v>
      </c>
      <c r="G100" s="562"/>
      <c r="H100" s="564"/>
      <c r="I100" s="565"/>
      <c r="J100" s="562"/>
      <c r="K100" s="613"/>
    </row>
    <row r="101" spans="1:11">
      <c r="A101" s="570"/>
      <c r="B101" s="573"/>
      <c r="C101" s="570"/>
      <c r="D101" s="576"/>
      <c r="E101" s="561"/>
      <c r="F101" s="70">
        <v>2000000</v>
      </c>
      <c r="G101" s="563"/>
      <c r="H101" s="566"/>
      <c r="I101" s="567"/>
      <c r="J101" s="563"/>
      <c r="K101" s="614"/>
    </row>
    <row r="102" spans="1:11" ht="20.25" customHeight="1">
      <c r="A102" s="568" t="s">
        <v>18</v>
      </c>
      <c r="B102" s="571" t="s">
        <v>317</v>
      </c>
      <c r="C102" s="568" t="s">
        <v>20</v>
      </c>
      <c r="D102" s="574"/>
      <c r="E102" s="70" t="s">
        <v>22</v>
      </c>
      <c r="F102" s="70" t="s">
        <v>22</v>
      </c>
      <c r="G102" s="577" t="s">
        <v>21</v>
      </c>
      <c r="H102" s="578" t="s">
        <v>21</v>
      </c>
      <c r="I102" s="579"/>
      <c r="J102" s="577" t="s">
        <v>21</v>
      </c>
      <c r="K102" s="615"/>
    </row>
    <row r="103" spans="1:11">
      <c r="A103" s="569"/>
      <c r="B103" s="572"/>
      <c r="C103" s="569"/>
      <c r="D103" s="575"/>
      <c r="E103" s="71">
        <v>2000000</v>
      </c>
      <c r="F103" s="70">
        <v>0</v>
      </c>
      <c r="G103" s="562"/>
      <c r="H103" s="564"/>
      <c r="I103" s="565"/>
      <c r="J103" s="562"/>
      <c r="K103" s="616"/>
    </row>
    <row r="104" spans="1:11">
      <c r="A104" s="569"/>
      <c r="B104" s="572"/>
      <c r="C104" s="569"/>
      <c r="D104" s="575"/>
      <c r="E104" s="560"/>
      <c r="F104" s="70" t="s">
        <v>23</v>
      </c>
      <c r="G104" s="562"/>
      <c r="H104" s="564"/>
      <c r="I104" s="565"/>
      <c r="J104" s="562"/>
      <c r="K104" s="616"/>
    </row>
    <row r="105" spans="1:11">
      <c r="A105" s="570"/>
      <c r="B105" s="573"/>
      <c r="C105" s="570"/>
      <c r="D105" s="576"/>
      <c r="E105" s="561"/>
      <c r="F105" s="70">
        <v>0</v>
      </c>
      <c r="G105" s="563"/>
      <c r="H105" s="566"/>
      <c r="I105" s="567"/>
      <c r="J105" s="563"/>
      <c r="K105" s="617"/>
    </row>
    <row r="106" spans="1:11" ht="20.25" customHeight="1">
      <c r="A106" s="568" t="s">
        <v>18</v>
      </c>
      <c r="B106" s="571" t="s">
        <v>318</v>
      </c>
      <c r="C106" s="568" t="s">
        <v>20</v>
      </c>
      <c r="D106" s="574"/>
      <c r="E106" s="70" t="s">
        <v>22</v>
      </c>
      <c r="F106" s="70" t="s">
        <v>22</v>
      </c>
      <c r="G106" s="577" t="s">
        <v>21</v>
      </c>
      <c r="H106" s="578" t="s">
        <v>21</v>
      </c>
      <c r="I106" s="579"/>
      <c r="J106" s="577" t="s">
        <v>21</v>
      </c>
      <c r="K106" s="615"/>
    </row>
    <row r="107" spans="1:11">
      <c r="A107" s="569"/>
      <c r="B107" s="572"/>
      <c r="C107" s="569"/>
      <c r="D107" s="575"/>
      <c r="E107" s="71">
        <v>2000000</v>
      </c>
      <c r="F107" s="70">
        <v>3788448</v>
      </c>
      <c r="G107" s="562"/>
      <c r="H107" s="564"/>
      <c r="I107" s="565"/>
      <c r="J107" s="562"/>
      <c r="K107" s="616"/>
    </row>
    <row r="108" spans="1:11">
      <c r="A108" s="569"/>
      <c r="B108" s="572"/>
      <c r="C108" s="569"/>
      <c r="D108" s="575"/>
      <c r="E108" s="560"/>
      <c r="F108" s="70" t="s">
        <v>23</v>
      </c>
      <c r="G108" s="562"/>
      <c r="H108" s="564"/>
      <c r="I108" s="565"/>
      <c r="J108" s="562"/>
      <c r="K108" s="616"/>
    </row>
    <row r="109" spans="1:11">
      <c r="A109" s="570"/>
      <c r="B109" s="573"/>
      <c r="C109" s="570"/>
      <c r="D109" s="576"/>
      <c r="E109" s="561"/>
      <c r="F109" s="70">
        <v>3788448</v>
      </c>
      <c r="G109" s="563"/>
      <c r="H109" s="566"/>
      <c r="I109" s="567"/>
      <c r="J109" s="563"/>
      <c r="K109" s="617"/>
    </row>
  </sheetData>
  <mergeCells count="225">
    <mergeCell ref="H70:I73"/>
    <mergeCell ref="J70:J73"/>
    <mergeCell ref="K70:K73"/>
    <mergeCell ref="A74:A77"/>
    <mergeCell ref="B74:B77"/>
    <mergeCell ref="C74:C77"/>
    <mergeCell ref="D74:D77"/>
    <mergeCell ref="E74:E77"/>
    <mergeCell ref="G74:G77"/>
    <mergeCell ref="H74:I77"/>
    <mergeCell ref="J74:J77"/>
    <mergeCell ref="K74:K77"/>
    <mergeCell ref="A54:A57"/>
    <mergeCell ref="B54:B57"/>
    <mergeCell ref="C54:C57"/>
    <mergeCell ref="D54:D57"/>
    <mergeCell ref="G54:G57"/>
    <mergeCell ref="H54:I57"/>
    <mergeCell ref="J54:J57"/>
    <mergeCell ref="K54:K57"/>
    <mergeCell ref="E56:E57"/>
    <mergeCell ref="H2:H5"/>
    <mergeCell ref="G10:G13"/>
    <mergeCell ref="H10:I13"/>
    <mergeCell ref="G18:K20"/>
    <mergeCell ref="E19:E20"/>
    <mergeCell ref="J10:J13"/>
    <mergeCell ref="K10:K13"/>
    <mergeCell ref="E12:E13"/>
    <mergeCell ref="G14:G17"/>
    <mergeCell ref="H14:I17"/>
    <mergeCell ref="J14:J17"/>
    <mergeCell ref="K14:K17"/>
    <mergeCell ref="E16:E17"/>
    <mergeCell ref="I2:I5"/>
    <mergeCell ref="J2:J5"/>
    <mergeCell ref="K2:K5"/>
    <mergeCell ref="E4:E5"/>
    <mergeCell ref="G6:G9"/>
    <mergeCell ref="H6:I9"/>
    <mergeCell ref="J6:J9"/>
    <mergeCell ref="K6:K9"/>
    <mergeCell ref="E8:E9"/>
    <mergeCell ref="J21:J24"/>
    <mergeCell ref="K21:K24"/>
    <mergeCell ref="E23:E24"/>
    <mergeCell ref="A29:A33"/>
    <mergeCell ref="B29:B33"/>
    <mergeCell ref="C29:C33"/>
    <mergeCell ref="D29:D33"/>
    <mergeCell ref="G29:G33"/>
    <mergeCell ref="H29:I33"/>
    <mergeCell ref="J29:J33"/>
    <mergeCell ref="A21:A24"/>
    <mergeCell ref="B21:B24"/>
    <mergeCell ref="C21:C24"/>
    <mergeCell ref="D21:D24"/>
    <mergeCell ref="G21:G24"/>
    <mergeCell ref="H21:I24"/>
    <mergeCell ref="K29:K33"/>
    <mergeCell ref="H25:I28"/>
    <mergeCell ref="J25:J28"/>
    <mergeCell ref="K25:K28"/>
    <mergeCell ref="A2:A20"/>
    <mergeCell ref="B2:B20"/>
    <mergeCell ref="C2:C20"/>
    <mergeCell ref="D2:D20"/>
    <mergeCell ref="G2:G5"/>
    <mergeCell ref="E36:E37"/>
    <mergeCell ref="A38:A41"/>
    <mergeCell ref="B38:B41"/>
    <mergeCell ref="C38:C41"/>
    <mergeCell ref="D38:D41"/>
    <mergeCell ref="G38:G41"/>
    <mergeCell ref="E31:E33"/>
    <mergeCell ref="A34:A37"/>
    <mergeCell ref="B34:B37"/>
    <mergeCell ref="C34:C37"/>
    <mergeCell ref="D34:D37"/>
    <mergeCell ref="G34:G37"/>
    <mergeCell ref="A25:A28"/>
    <mergeCell ref="B25:B28"/>
    <mergeCell ref="C25:C28"/>
    <mergeCell ref="D25:D28"/>
    <mergeCell ref="G25:G28"/>
    <mergeCell ref="E27:E28"/>
    <mergeCell ref="H34:I37"/>
    <mergeCell ref="J34:J37"/>
    <mergeCell ref="K34:K37"/>
    <mergeCell ref="H38:I41"/>
    <mergeCell ref="J38:J41"/>
    <mergeCell ref="K38:K41"/>
    <mergeCell ref="E40:E41"/>
    <mergeCell ref="A42:A45"/>
    <mergeCell ref="B42:B45"/>
    <mergeCell ref="C42:C45"/>
    <mergeCell ref="D42:D45"/>
    <mergeCell ref="G42:G45"/>
    <mergeCell ref="H42:I45"/>
    <mergeCell ref="J42:J45"/>
    <mergeCell ref="K42:K45"/>
    <mergeCell ref="E44:E45"/>
    <mergeCell ref="K46:K49"/>
    <mergeCell ref="E48:E49"/>
    <mergeCell ref="A50:A53"/>
    <mergeCell ref="B50:B53"/>
    <mergeCell ref="C50:C53"/>
    <mergeCell ref="D50:D53"/>
    <mergeCell ref="G50:G53"/>
    <mergeCell ref="H50:I53"/>
    <mergeCell ref="J50:J53"/>
    <mergeCell ref="K50:K53"/>
    <mergeCell ref="A46:A49"/>
    <mergeCell ref="B46:B49"/>
    <mergeCell ref="C46:C49"/>
    <mergeCell ref="D46:D49"/>
    <mergeCell ref="G46:G49"/>
    <mergeCell ref="H46:I49"/>
    <mergeCell ref="J46:J49"/>
    <mergeCell ref="E52:E53"/>
    <mergeCell ref="K58:K61"/>
    <mergeCell ref="E60:E61"/>
    <mergeCell ref="A62:A65"/>
    <mergeCell ref="B62:B65"/>
    <mergeCell ref="C62:C65"/>
    <mergeCell ref="D62:D65"/>
    <mergeCell ref="G62:G65"/>
    <mergeCell ref="H62:I65"/>
    <mergeCell ref="J62:J65"/>
    <mergeCell ref="K62:K65"/>
    <mergeCell ref="E64:E65"/>
    <mergeCell ref="A58:A61"/>
    <mergeCell ref="B58:B61"/>
    <mergeCell ref="C58:C61"/>
    <mergeCell ref="D58:D61"/>
    <mergeCell ref="G58:G61"/>
    <mergeCell ref="H58:I61"/>
    <mergeCell ref="J58:J61"/>
    <mergeCell ref="K66:K69"/>
    <mergeCell ref="E68:E69"/>
    <mergeCell ref="A78:A81"/>
    <mergeCell ref="B78:B81"/>
    <mergeCell ref="C78:C81"/>
    <mergeCell ref="D78:D81"/>
    <mergeCell ref="G78:G81"/>
    <mergeCell ref="H78:I81"/>
    <mergeCell ref="J78:J81"/>
    <mergeCell ref="K78:K81"/>
    <mergeCell ref="A66:A69"/>
    <mergeCell ref="B66:B69"/>
    <mergeCell ref="C66:C69"/>
    <mergeCell ref="D66:D69"/>
    <mergeCell ref="G66:G69"/>
    <mergeCell ref="H66:I69"/>
    <mergeCell ref="J66:J69"/>
    <mergeCell ref="E80:E81"/>
    <mergeCell ref="A70:A73"/>
    <mergeCell ref="B70:B73"/>
    <mergeCell ref="C70:C73"/>
    <mergeCell ref="D70:D73"/>
    <mergeCell ref="E70:E73"/>
    <mergeCell ref="G70:G73"/>
    <mergeCell ref="G98:G101"/>
    <mergeCell ref="H98:I101"/>
    <mergeCell ref="J98:J101"/>
    <mergeCell ref="K82:K85"/>
    <mergeCell ref="E84:E85"/>
    <mergeCell ref="A86:A89"/>
    <mergeCell ref="B86:B89"/>
    <mergeCell ref="C86:C89"/>
    <mergeCell ref="D86:D89"/>
    <mergeCell ref="G86:G89"/>
    <mergeCell ref="H86:I89"/>
    <mergeCell ref="J86:J89"/>
    <mergeCell ref="K86:K89"/>
    <mergeCell ref="E88:E89"/>
    <mergeCell ref="A82:A85"/>
    <mergeCell ref="B82:B85"/>
    <mergeCell ref="C82:C85"/>
    <mergeCell ref="D82:D85"/>
    <mergeCell ref="G82:G85"/>
    <mergeCell ref="H82:I85"/>
    <mergeCell ref="J82:J85"/>
    <mergeCell ref="K90:K93"/>
    <mergeCell ref="E92:E93"/>
    <mergeCell ref="A94:A97"/>
    <mergeCell ref="B94:B97"/>
    <mergeCell ref="C94:C97"/>
    <mergeCell ref="D94:D97"/>
    <mergeCell ref="G94:G97"/>
    <mergeCell ref="H94:I97"/>
    <mergeCell ref="J94:J97"/>
    <mergeCell ref="K94:K97"/>
    <mergeCell ref="A90:A93"/>
    <mergeCell ref="B90:B93"/>
    <mergeCell ref="C90:C93"/>
    <mergeCell ref="D90:D93"/>
    <mergeCell ref="G90:G93"/>
    <mergeCell ref="H90:I93"/>
    <mergeCell ref="J90:J93"/>
    <mergeCell ref="E96:E97"/>
    <mergeCell ref="K98:K101"/>
    <mergeCell ref="E100:E101"/>
    <mergeCell ref="A102:A105"/>
    <mergeCell ref="B102:B105"/>
    <mergeCell ref="C102:C105"/>
    <mergeCell ref="D102:D105"/>
    <mergeCell ref="G102:G105"/>
    <mergeCell ref="H102:I105"/>
    <mergeCell ref="K106:K109"/>
    <mergeCell ref="E108:E109"/>
    <mergeCell ref="J102:J105"/>
    <mergeCell ref="K102:K105"/>
    <mergeCell ref="E104:E105"/>
    <mergeCell ref="A106:A109"/>
    <mergeCell ref="B106:B109"/>
    <mergeCell ref="C106:C109"/>
    <mergeCell ref="D106:D109"/>
    <mergeCell ref="G106:G109"/>
    <mergeCell ref="H106:I109"/>
    <mergeCell ref="J106:J109"/>
    <mergeCell ref="A98:A101"/>
    <mergeCell ref="B98:B101"/>
    <mergeCell ref="C98:C101"/>
    <mergeCell ref="D98:D101"/>
  </mergeCells>
  <pageMargins left="0.98425196850393704" right="0.19685039370078741" top="0.74803149606299213" bottom="0.74803149606299213" header="0.31496062992125984" footer="0.31496062992125984"/>
  <pageSetup paperSize="8" firstPageNumber="63" orientation="portrait" useFirstPageNumber="1" r:id="rId1"/>
  <headerFooter>
    <oddFooter>&amp;R&amp;P</oddFooter>
  </headerFooter>
</worksheet>
</file>

<file path=xl/worksheets/sheet31.xml><?xml version="1.0" encoding="utf-8"?>
<worksheet xmlns="http://schemas.openxmlformats.org/spreadsheetml/2006/main" xmlns:r="http://schemas.openxmlformats.org/officeDocument/2006/relationships">
  <dimension ref="A2:K53"/>
  <sheetViews>
    <sheetView workbookViewId="0">
      <selection activeCell="H21" sqref="H21:I24"/>
    </sheetView>
  </sheetViews>
  <sheetFormatPr defaultRowHeight="15"/>
  <cols>
    <col min="2" max="2" width="20.85546875" customWidth="1"/>
    <col min="4" max="4" width="9.28515625" customWidth="1"/>
    <col min="5" max="5" width="11" customWidth="1"/>
    <col min="6" max="6" width="11.7109375" customWidth="1"/>
    <col min="9" max="9" width="7" customWidth="1"/>
    <col min="10" max="10" width="11.7109375" customWidth="1"/>
    <col min="11" max="11" width="21.42578125" customWidth="1"/>
  </cols>
  <sheetData>
    <row r="2" spans="1:11" ht="126.75" customHeight="1">
      <c r="A2" s="550" t="s">
        <v>15</v>
      </c>
      <c r="B2" s="551" t="s">
        <v>290</v>
      </c>
      <c r="C2" s="552" t="s">
        <v>20</v>
      </c>
      <c r="D2" s="550"/>
      <c r="E2" s="261" t="s">
        <v>22</v>
      </c>
      <c r="F2" s="261" t="s">
        <v>22</v>
      </c>
      <c r="G2" s="556" t="s">
        <v>291</v>
      </c>
      <c r="H2" s="550" t="s">
        <v>292</v>
      </c>
      <c r="I2" s="550"/>
      <c r="J2" s="550" t="s">
        <v>1007</v>
      </c>
      <c r="K2" s="556" t="s">
        <v>1352</v>
      </c>
    </row>
    <row r="3" spans="1:11" ht="15" hidden="1" customHeight="1">
      <c r="A3" s="550"/>
      <c r="B3" s="551"/>
      <c r="C3" s="552"/>
      <c r="D3" s="550"/>
      <c r="E3" s="261"/>
      <c r="F3" s="262"/>
      <c r="G3" s="556"/>
      <c r="H3" s="550"/>
      <c r="I3" s="550"/>
      <c r="J3" s="550"/>
      <c r="K3" s="556"/>
    </row>
    <row r="4" spans="1:11" ht="15" hidden="1" customHeight="1">
      <c r="A4" s="550"/>
      <c r="B4" s="551"/>
      <c r="C4" s="552"/>
      <c r="D4" s="550"/>
      <c r="E4" s="548"/>
      <c r="F4" s="262" t="s">
        <v>23</v>
      </c>
      <c r="G4" s="556"/>
      <c r="H4" s="550"/>
      <c r="I4" s="550"/>
      <c r="J4" s="550"/>
      <c r="K4" s="556"/>
    </row>
    <row r="5" spans="1:11" ht="33" hidden="1" customHeight="1">
      <c r="A5" s="550"/>
      <c r="B5" s="551"/>
      <c r="C5" s="552"/>
      <c r="D5" s="550"/>
      <c r="E5" s="548"/>
      <c r="F5" s="262"/>
      <c r="G5" s="556"/>
      <c r="H5" s="550"/>
      <c r="I5" s="550"/>
      <c r="J5" s="550"/>
      <c r="K5" s="556"/>
    </row>
    <row r="6" spans="1:11" ht="20.25" hidden="1" customHeight="1">
      <c r="A6" s="550"/>
      <c r="B6" s="551"/>
      <c r="C6" s="552"/>
      <c r="D6" s="550"/>
      <c r="E6" s="261" t="s">
        <v>22</v>
      </c>
      <c r="F6" s="262" t="s">
        <v>22</v>
      </c>
      <c r="G6" s="541" t="s">
        <v>21</v>
      </c>
      <c r="H6" s="541" t="s">
        <v>21</v>
      </c>
      <c r="I6" s="541"/>
      <c r="J6" s="541" t="s">
        <v>21</v>
      </c>
      <c r="K6" s="549"/>
    </row>
    <row r="7" spans="1:11" ht="15" hidden="1" customHeight="1">
      <c r="A7" s="550"/>
      <c r="B7" s="551"/>
      <c r="C7" s="552"/>
      <c r="D7" s="550"/>
      <c r="E7" s="237">
        <v>59166800</v>
      </c>
      <c r="F7" s="262"/>
      <c r="G7" s="541"/>
      <c r="H7" s="541"/>
      <c r="I7" s="541"/>
      <c r="J7" s="541"/>
      <c r="K7" s="549"/>
    </row>
    <row r="8" spans="1:11" ht="15" hidden="1" customHeight="1">
      <c r="A8" s="550"/>
      <c r="B8" s="551"/>
      <c r="C8" s="552"/>
      <c r="D8" s="550"/>
      <c r="E8" s="548"/>
      <c r="F8" s="262" t="s">
        <v>23</v>
      </c>
      <c r="G8" s="541"/>
      <c r="H8" s="541"/>
      <c r="I8" s="541"/>
      <c r="J8" s="541"/>
      <c r="K8" s="549"/>
    </row>
    <row r="9" spans="1:11" ht="15" hidden="1" customHeight="1">
      <c r="A9" s="550"/>
      <c r="B9" s="551"/>
      <c r="C9" s="552"/>
      <c r="D9" s="550"/>
      <c r="E9" s="548"/>
      <c r="F9" s="262"/>
      <c r="G9" s="541"/>
      <c r="H9" s="541"/>
      <c r="I9" s="541"/>
      <c r="J9" s="541"/>
      <c r="K9" s="549"/>
    </row>
    <row r="10" spans="1:11" ht="20.25" hidden="1" customHeight="1">
      <c r="A10" s="550"/>
      <c r="B10" s="551"/>
      <c r="C10" s="552"/>
      <c r="D10" s="550"/>
      <c r="E10" s="261" t="s">
        <v>22</v>
      </c>
      <c r="F10" s="262" t="s">
        <v>22</v>
      </c>
      <c r="G10" s="541" t="s">
        <v>21</v>
      </c>
      <c r="H10" s="541" t="s">
        <v>21</v>
      </c>
      <c r="I10" s="541"/>
      <c r="J10" s="541" t="s">
        <v>21</v>
      </c>
      <c r="K10" s="549"/>
    </row>
    <row r="11" spans="1:11" ht="15" hidden="1" customHeight="1">
      <c r="A11" s="550"/>
      <c r="B11" s="551"/>
      <c r="C11" s="552"/>
      <c r="D11" s="550"/>
      <c r="E11" s="237">
        <v>35070000</v>
      </c>
      <c r="F11" s="262"/>
      <c r="G11" s="541"/>
      <c r="H11" s="541"/>
      <c r="I11" s="541"/>
      <c r="J11" s="541"/>
      <c r="K11" s="549"/>
    </row>
    <row r="12" spans="1:11" ht="15" hidden="1" customHeight="1">
      <c r="A12" s="550"/>
      <c r="B12" s="551"/>
      <c r="C12" s="552"/>
      <c r="D12" s="550"/>
      <c r="E12" s="548"/>
      <c r="F12" s="262" t="s">
        <v>23</v>
      </c>
      <c r="G12" s="541"/>
      <c r="H12" s="541"/>
      <c r="I12" s="541"/>
      <c r="J12" s="541"/>
      <c r="K12" s="549"/>
    </row>
    <row r="13" spans="1:11" ht="15" hidden="1" customHeight="1">
      <c r="A13" s="550"/>
      <c r="B13" s="551"/>
      <c r="C13" s="552"/>
      <c r="D13" s="550"/>
      <c r="E13" s="548"/>
      <c r="F13" s="262"/>
      <c r="G13" s="541"/>
      <c r="H13" s="541"/>
      <c r="I13" s="541"/>
      <c r="J13" s="541"/>
      <c r="K13" s="549"/>
    </row>
    <row r="14" spans="1:11" ht="20.25" hidden="1" customHeight="1">
      <c r="A14" s="550"/>
      <c r="B14" s="551"/>
      <c r="C14" s="552"/>
      <c r="D14" s="550"/>
      <c r="E14" s="261" t="s">
        <v>22</v>
      </c>
      <c r="F14" s="262" t="s">
        <v>22</v>
      </c>
      <c r="G14" s="541" t="s">
        <v>21</v>
      </c>
      <c r="H14" s="541" t="s">
        <v>21</v>
      </c>
      <c r="I14" s="541"/>
      <c r="J14" s="541" t="s">
        <v>21</v>
      </c>
      <c r="K14" s="549"/>
    </row>
    <row r="15" spans="1:11" ht="15" hidden="1" customHeight="1">
      <c r="A15" s="550"/>
      <c r="B15" s="551"/>
      <c r="C15" s="552"/>
      <c r="D15" s="550"/>
      <c r="E15" s="237">
        <v>1100000</v>
      </c>
      <c r="F15" s="262"/>
      <c r="G15" s="541"/>
      <c r="H15" s="541"/>
      <c r="I15" s="541"/>
      <c r="J15" s="541"/>
      <c r="K15" s="549"/>
    </row>
    <row r="16" spans="1:11" ht="15" hidden="1" customHeight="1">
      <c r="A16" s="550"/>
      <c r="B16" s="551"/>
      <c r="C16" s="552"/>
      <c r="D16" s="550"/>
      <c r="E16" s="548"/>
      <c r="F16" s="262" t="s">
        <v>23</v>
      </c>
      <c r="G16" s="541"/>
      <c r="H16" s="541"/>
      <c r="I16" s="541"/>
      <c r="J16" s="541"/>
      <c r="K16" s="549"/>
    </row>
    <row r="17" spans="1:11" ht="15" hidden="1" customHeight="1">
      <c r="A17" s="550"/>
      <c r="B17" s="551"/>
      <c r="C17" s="552"/>
      <c r="D17" s="550"/>
      <c r="E17" s="548"/>
      <c r="F17" s="262"/>
      <c r="G17" s="541"/>
      <c r="H17" s="541"/>
      <c r="I17" s="541"/>
      <c r="J17" s="541"/>
      <c r="K17" s="549"/>
    </row>
    <row r="18" spans="1:11">
      <c r="A18" s="550"/>
      <c r="B18" s="551"/>
      <c r="C18" s="552"/>
      <c r="D18" s="550"/>
      <c r="E18" s="261">
        <f>E22+E30+E35+E43+E47+E51</f>
        <v>13020000</v>
      </c>
      <c r="F18" s="260">
        <f>F22+F35</f>
        <v>4447555.71</v>
      </c>
      <c r="G18" s="541"/>
      <c r="H18" s="541"/>
      <c r="I18" s="541"/>
      <c r="J18" s="541"/>
      <c r="K18" s="541"/>
    </row>
    <row r="19" spans="1:11">
      <c r="A19" s="550"/>
      <c r="B19" s="551"/>
      <c r="C19" s="552"/>
      <c r="D19" s="550"/>
      <c r="E19" s="548"/>
      <c r="F19" s="260" t="s">
        <v>23</v>
      </c>
      <c r="G19" s="541"/>
      <c r="H19" s="541"/>
      <c r="I19" s="541"/>
      <c r="J19" s="541"/>
      <c r="K19" s="541"/>
    </row>
    <row r="20" spans="1:11">
      <c r="A20" s="550"/>
      <c r="B20" s="551"/>
      <c r="C20" s="552"/>
      <c r="D20" s="550"/>
      <c r="E20" s="548"/>
      <c r="F20" s="260">
        <f>F24+F37</f>
        <v>4434901.99</v>
      </c>
      <c r="G20" s="541"/>
      <c r="H20" s="541"/>
      <c r="I20" s="541"/>
      <c r="J20" s="541"/>
      <c r="K20" s="541"/>
    </row>
    <row r="21" spans="1:11" ht="20.25" customHeight="1">
      <c r="A21" s="543" t="s">
        <v>18</v>
      </c>
      <c r="B21" s="544" t="s">
        <v>293</v>
      </c>
      <c r="C21" s="543" t="s">
        <v>20</v>
      </c>
      <c r="D21" s="545"/>
      <c r="E21" s="262" t="s">
        <v>22</v>
      </c>
      <c r="F21" s="260" t="s">
        <v>22</v>
      </c>
      <c r="G21" s="541" t="s">
        <v>21</v>
      </c>
      <c r="H21" s="541" t="s">
        <v>21</v>
      </c>
      <c r="I21" s="541"/>
      <c r="J21" s="541" t="s">
        <v>21</v>
      </c>
      <c r="K21" s="549"/>
    </row>
    <row r="22" spans="1:11">
      <c r="A22" s="543"/>
      <c r="B22" s="544"/>
      <c r="C22" s="543"/>
      <c r="D22" s="545"/>
      <c r="E22" s="237">
        <v>3860000</v>
      </c>
      <c r="F22" s="260">
        <v>4400617</v>
      </c>
      <c r="G22" s="541"/>
      <c r="H22" s="541"/>
      <c r="I22" s="541"/>
      <c r="J22" s="541"/>
      <c r="K22" s="549"/>
    </row>
    <row r="23" spans="1:11">
      <c r="A23" s="543"/>
      <c r="B23" s="544"/>
      <c r="C23" s="543"/>
      <c r="D23" s="545"/>
      <c r="E23" s="548"/>
      <c r="F23" s="260" t="s">
        <v>23</v>
      </c>
      <c r="G23" s="541"/>
      <c r="H23" s="541"/>
      <c r="I23" s="541"/>
      <c r="J23" s="541"/>
      <c r="K23" s="549"/>
    </row>
    <row r="24" spans="1:11" ht="18.75" customHeight="1">
      <c r="A24" s="543"/>
      <c r="B24" s="544"/>
      <c r="C24" s="543"/>
      <c r="D24" s="545"/>
      <c r="E24" s="548"/>
      <c r="F24" s="261">
        <v>4400617</v>
      </c>
      <c r="G24" s="541"/>
      <c r="H24" s="541"/>
      <c r="I24" s="541"/>
      <c r="J24" s="541"/>
      <c r="K24" s="549"/>
    </row>
    <row r="25" spans="1:11" ht="20.25" customHeight="1">
      <c r="A25" s="446"/>
      <c r="B25" s="447" t="s">
        <v>714</v>
      </c>
      <c r="C25" s="446" t="s">
        <v>20</v>
      </c>
      <c r="D25" s="448"/>
      <c r="E25" s="448"/>
      <c r="F25" s="259" t="s">
        <v>22</v>
      </c>
      <c r="G25" s="449" t="s">
        <v>21</v>
      </c>
      <c r="H25" s="449" t="s">
        <v>21</v>
      </c>
      <c r="I25" s="449"/>
      <c r="J25" s="449" t="s">
        <v>21</v>
      </c>
      <c r="K25" s="482"/>
    </row>
    <row r="26" spans="1:11">
      <c r="A26" s="446"/>
      <c r="B26" s="447"/>
      <c r="C26" s="446"/>
      <c r="D26" s="448"/>
      <c r="E26" s="488"/>
      <c r="F26" s="259">
        <v>4400617</v>
      </c>
      <c r="G26" s="449"/>
      <c r="H26" s="449"/>
      <c r="I26" s="449"/>
      <c r="J26" s="449"/>
      <c r="K26" s="482"/>
    </row>
    <row r="27" spans="1:11">
      <c r="A27" s="446"/>
      <c r="B27" s="447"/>
      <c r="C27" s="446"/>
      <c r="D27" s="448"/>
      <c r="E27" s="488"/>
      <c r="F27" s="259" t="s">
        <v>23</v>
      </c>
      <c r="G27" s="449"/>
      <c r="H27" s="449"/>
      <c r="I27" s="449"/>
      <c r="J27" s="449"/>
      <c r="K27" s="482"/>
    </row>
    <row r="28" spans="1:11" ht="27.75" customHeight="1">
      <c r="A28" s="446"/>
      <c r="B28" s="447"/>
      <c r="C28" s="446"/>
      <c r="D28" s="448"/>
      <c r="E28" s="488"/>
      <c r="F28" s="259">
        <v>4400617</v>
      </c>
      <c r="G28" s="449"/>
      <c r="H28" s="449"/>
      <c r="I28" s="449"/>
      <c r="J28" s="449"/>
      <c r="K28" s="482"/>
    </row>
    <row r="29" spans="1:11" ht="20.25" customHeight="1">
      <c r="A29" s="543" t="s">
        <v>18</v>
      </c>
      <c r="B29" s="544" t="s">
        <v>294</v>
      </c>
      <c r="C29" s="543" t="s">
        <v>20</v>
      </c>
      <c r="D29" s="545"/>
      <c r="E29" s="261" t="s">
        <v>22</v>
      </c>
      <c r="F29" s="261" t="s">
        <v>22</v>
      </c>
      <c r="G29" s="541" t="s">
        <v>21</v>
      </c>
      <c r="H29" s="541" t="s">
        <v>21</v>
      </c>
      <c r="I29" s="541"/>
      <c r="J29" s="541" t="s">
        <v>21</v>
      </c>
      <c r="K29" s="549"/>
    </row>
    <row r="30" spans="1:11">
      <c r="A30" s="543"/>
      <c r="B30" s="544"/>
      <c r="C30" s="543"/>
      <c r="D30" s="545"/>
      <c r="E30" s="263">
        <v>600000</v>
      </c>
      <c r="F30" s="261">
        <v>0</v>
      </c>
      <c r="G30" s="541"/>
      <c r="H30" s="541"/>
      <c r="I30" s="541"/>
      <c r="J30" s="541"/>
      <c r="K30" s="549"/>
    </row>
    <row r="31" spans="1:11">
      <c r="A31" s="543"/>
      <c r="B31" s="544"/>
      <c r="C31" s="543"/>
      <c r="D31" s="545"/>
      <c r="E31" s="553"/>
      <c r="F31" s="261" t="s">
        <v>23</v>
      </c>
      <c r="G31" s="541"/>
      <c r="H31" s="541"/>
      <c r="I31" s="541"/>
      <c r="J31" s="541"/>
      <c r="K31" s="549"/>
    </row>
    <row r="32" spans="1:11" ht="12" customHeight="1">
      <c r="A32" s="543"/>
      <c r="B32" s="544"/>
      <c r="C32" s="543"/>
      <c r="D32" s="545"/>
      <c r="E32" s="554"/>
      <c r="F32" s="264">
        <v>0</v>
      </c>
      <c r="G32" s="541"/>
      <c r="H32" s="541"/>
      <c r="I32" s="541"/>
      <c r="J32" s="541"/>
      <c r="K32" s="549"/>
    </row>
    <row r="33" spans="1:11" ht="15" hidden="1" customHeight="1">
      <c r="A33" s="543"/>
      <c r="B33" s="544"/>
      <c r="C33" s="543"/>
      <c r="D33" s="545"/>
      <c r="E33" s="554"/>
      <c r="F33" s="261"/>
      <c r="G33" s="541"/>
      <c r="H33" s="541"/>
      <c r="I33" s="541"/>
      <c r="J33" s="541"/>
      <c r="K33" s="549"/>
    </row>
    <row r="34" spans="1:11" ht="20.25" customHeight="1">
      <c r="A34" s="543" t="s">
        <v>18</v>
      </c>
      <c r="B34" s="544" t="s">
        <v>295</v>
      </c>
      <c r="C34" s="543" t="s">
        <v>20</v>
      </c>
      <c r="D34" s="545"/>
      <c r="E34" s="261" t="s">
        <v>22</v>
      </c>
      <c r="F34" s="261" t="s">
        <v>22</v>
      </c>
      <c r="G34" s="541" t="s">
        <v>21</v>
      </c>
      <c r="H34" s="541" t="s">
        <v>21</v>
      </c>
      <c r="I34" s="541"/>
      <c r="J34" s="541" t="s">
        <v>21</v>
      </c>
      <c r="K34" s="608" t="s">
        <v>1352</v>
      </c>
    </row>
    <row r="35" spans="1:11">
      <c r="A35" s="543"/>
      <c r="B35" s="544"/>
      <c r="C35" s="543"/>
      <c r="D35" s="545"/>
      <c r="E35" s="263">
        <v>8010000</v>
      </c>
      <c r="F35" s="261">
        <f>F39</f>
        <v>46938.71</v>
      </c>
      <c r="G35" s="541"/>
      <c r="H35" s="541"/>
      <c r="I35" s="541"/>
      <c r="J35" s="541"/>
      <c r="K35" s="608"/>
    </row>
    <row r="36" spans="1:11">
      <c r="A36" s="543"/>
      <c r="B36" s="544"/>
      <c r="C36" s="543"/>
      <c r="D36" s="545"/>
      <c r="E36" s="548"/>
      <c r="F36" s="261" t="s">
        <v>23</v>
      </c>
      <c r="G36" s="541"/>
      <c r="H36" s="541"/>
      <c r="I36" s="541"/>
      <c r="J36" s="541"/>
      <c r="K36" s="608"/>
    </row>
    <row r="37" spans="1:11" ht="18.75" customHeight="1">
      <c r="A37" s="543"/>
      <c r="B37" s="544"/>
      <c r="C37" s="543"/>
      <c r="D37" s="545"/>
      <c r="E37" s="548"/>
      <c r="F37" s="261">
        <f>F41</f>
        <v>34284.99</v>
      </c>
      <c r="G37" s="541"/>
      <c r="H37" s="541"/>
      <c r="I37" s="541"/>
      <c r="J37" s="541"/>
      <c r="K37" s="608"/>
    </row>
    <row r="38" spans="1:11" s="23" customFormat="1" ht="20.25" customHeight="1">
      <c r="A38" s="446"/>
      <c r="B38" s="447" t="s">
        <v>1298</v>
      </c>
      <c r="C38" s="446"/>
      <c r="D38" s="448"/>
      <c r="E38" s="448"/>
      <c r="F38" s="259" t="s">
        <v>22</v>
      </c>
      <c r="G38" s="449" t="s">
        <v>21</v>
      </c>
      <c r="H38" s="449" t="s">
        <v>21</v>
      </c>
      <c r="I38" s="449"/>
      <c r="J38" s="449" t="s">
        <v>21</v>
      </c>
      <c r="K38" s="450" t="s">
        <v>1299</v>
      </c>
    </row>
    <row r="39" spans="1:11" s="23" customFormat="1">
      <c r="A39" s="446"/>
      <c r="B39" s="447"/>
      <c r="C39" s="446"/>
      <c r="D39" s="448"/>
      <c r="E39" s="488"/>
      <c r="F39" s="259">
        <v>46938.71</v>
      </c>
      <c r="G39" s="449"/>
      <c r="H39" s="449"/>
      <c r="I39" s="449"/>
      <c r="J39" s="449"/>
      <c r="K39" s="450"/>
    </row>
    <row r="40" spans="1:11" s="23" customFormat="1">
      <c r="A40" s="446"/>
      <c r="B40" s="447"/>
      <c r="C40" s="446"/>
      <c r="D40" s="448"/>
      <c r="E40" s="488"/>
      <c r="F40" s="259" t="s">
        <v>23</v>
      </c>
      <c r="G40" s="449"/>
      <c r="H40" s="449"/>
      <c r="I40" s="449"/>
      <c r="J40" s="449"/>
      <c r="K40" s="450"/>
    </row>
    <row r="41" spans="1:11" s="23" customFormat="1" ht="78" customHeight="1">
      <c r="A41" s="446"/>
      <c r="B41" s="447"/>
      <c r="C41" s="446"/>
      <c r="D41" s="448"/>
      <c r="E41" s="488"/>
      <c r="F41" s="259">
        <v>34284.99</v>
      </c>
      <c r="G41" s="449"/>
      <c r="H41" s="449"/>
      <c r="I41" s="449"/>
      <c r="J41" s="449"/>
      <c r="K41" s="450"/>
    </row>
    <row r="42" spans="1:11" ht="20.25" customHeight="1">
      <c r="A42" s="543" t="s">
        <v>18</v>
      </c>
      <c r="B42" s="544" t="s">
        <v>296</v>
      </c>
      <c r="C42" s="543" t="s">
        <v>20</v>
      </c>
      <c r="D42" s="545"/>
      <c r="E42" s="260" t="s">
        <v>22</v>
      </c>
      <c r="F42" s="260" t="s">
        <v>22</v>
      </c>
      <c r="G42" s="541" t="s">
        <v>21</v>
      </c>
      <c r="H42" s="541" t="s">
        <v>21</v>
      </c>
      <c r="I42" s="541"/>
      <c r="J42" s="541" t="s">
        <v>21</v>
      </c>
      <c r="K42" s="539"/>
    </row>
    <row r="43" spans="1:11">
      <c r="A43" s="543"/>
      <c r="B43" s="544"/>
      <c r="C43" s="543"/>
      <c r="D43" s="545"/>
      <c r="E43" s="240">
        <v>120000</v>
      </c>
      <c r="F43" s="260">
        <v>0</v>
      </c>
      <c r="G43" s="541"/>
      <c r="H43" s="541"/>
      <c r="I43" s="541"/>
      <c r="J43" s="541"/>
      <c r="K43" s="539"/>
    </row>
    <row r="44" spans="1:11">
      <c r="A44" s="543"/>
      <c r="B44" s="544"/>
      <c r="C44" s="543"/>
      <c r="D44" s="545"/>
      <c r="E44" s="540"/>
      <c r="F44" s="260" t="s">
        <v>23</v>
      </c>
      <c r="G44" s="541"/>
      <c r="H44" s="541"/>
      <c r="I44" s="541"/>
      <c r="J44" s="541"/>
      <c r="K44" s="539"/>
    </row>
    <row r="45" spans="1:11">
      <c r="A45" s="543"/>
      <c r="B45" s="544"/>
      <c r="C45" s="543"/>
      <c r="D45" s="545"/>
      <c r="E45" s="540"/>
      <c r="F45" s="260">
        <v>0</v>
      </c>
      <c r="G45" s="541"/>
      <c r="H45" s="541"/>
      <c r="I45" s="541"/>
      <c r="J45" s="541"/>
      <c r="K45" s="539"/>
    </row>
    <row r="46" spans="1:11" ht="20.25" customHeight="1">
      <c r="A46" s="543" t="s">
        <v>18</v>
      </c>
      <c r="B46" s="544" t="s">
        <v>297</v>
      </c>
      <c r="C46" s="543" t="s">
        <v>20</v>
      </c>
      <c r="D46" s="545"/>
      <c r="E46" s="260" t="s">
        <v>22</v>
      </c>
      <c r="F46" s="260" t="s">
        <v>22</v>
      </c>
      <c r="G46" s="541" t="s">
        <v>21</v>
      </c>
      <c r="H46" s="541" t="s">
        <v>21</v>
      </c>
      <c r="I46" s="541"/>
      <c r="J46" s="541" t="s">
        <v>21</v>
      </c>
      <c r="K46" s="539"/>
    </row>
    <row r="47" spans="1:11">
      <c r="A47" s="543"/>
      <c r="B47" s="544"/>
      <c r="C47" s="543"/>
      <c r="D47" s="545"/>
      <c r="E47" s="265">
        <v>380000</v>
      </c>
      <c r="F47" s="260">
        <v>0</v>
      </c>
      <c r="G47" s="541"/>
      <c r="H47" s="541"/>
      <c r="I47" s="541"/>
      <c r="J47" s="541"/>
      <c r="K47" s="539"/>
    </row>
    <row r="48" spans="1:11">
      <c r="A48" s="543"/>
      <c r="B48" s="544"/>
      <c r="C48" s="543"/>
      <c r="D48" s="545"/>
      <c r="E48" s="540"/>
      <c r="F48" s="260" t="s">
        <v>23</v>
      </c>
      <c r="G48" s="541"/>
      <c r="H48" s="541"/>
      <c r="I48" s="541"/>
      <c r="J48" s="541"/>
      <c r="K48" s="539"/>
    </row>
    <row r="49" spans="1:11">
      <c r="A49" s="543"/>
      <c r="B49" s="544"/>
      <c r="C49" s="543"/>
      <c r="D49" s="545"/>
      <c r="E49" s="540"/>
      <c r="F49" s="260">
        <v>0</v>
      </c>
      <c r="G49" s="541"/>
      <c r="H49" s="541"/>
      <c r="I49" s="541"/>
      <c r="J49" s="541"/>
      <c r="K49" s="539"/>
    </row>
    <row r="50" spans="1:11" ht="20.25" customHeight="1">
      <c r="A50" s="543" t="s">
        <v>18</v>
      </c>
      <c r="B50" s="544" t="s">
        <v>298</v>
      </c>
      <c r="C50" s="543" t="s">
        <v>20</v>
      </c>
      <c r="D50" s="545"/>
      <c r="E50" s="260" t="s">
        <v>22</v>
      </c>
      <c r="F50" s="260" t="s">
        <v>22</v>
      </c>
      <c r="G50" s="541" t="s">
        <v>21</v>
      </c>
      <c r="H50" s="541" t="s">
        <v>21</v>
      </c>
      <c r="I50" s="541"/>
      <c r="J50" s="541" t="s">
        <v>21</v>
      </c>
      <c r="K50" s="539"/>
    </row>
    <row r="51" spans="1:11">
      <c r="A51" s="543"/>
      <c r="B51" s="544"/>
      <c r="C51" s="543"/>
      <c r="D51" s="545"/>
      <c r="E51" s="240">
        <v>50000</v>
      </c>
      <c r="F51" s="260">
        <v>0</v>
      </c>
      <c r="G51" s="541"/>
      <c r="H51" s="541"/>
      <c r="I51" s="541"/>
      <c r="J51" s="541"/>
      <c r="K51" s="539"/>
    </row>
    <row r="52" spans="1:11">
      <c r="A52" s="543"/>
      <c r="B52" s="544"/>
      <c r="C52" s="543"/>
      <c r="D52" s="545"/>
      <c r="E52" s="540"/>
      <c r="F52" s="260" t="s">
        <v>23</v>
      </c>
      <c r="G52" s="541"/>
      <c r="H52" s="541"/>
      <c r="I52" s="541"/>
      <c r="J52" s="541"/>
      <c r="K52" s="539"/>
    </row>
    <row r="53" spans="1:11" ht="42.75" customHeight="1">
      <c r="A53" s="543"/>
      <c r="B53" s="544"/>
      <c r="C53" s="543"/>
      <c r="D53" s="545"/>
      <c r="E53" s="540"/>
      <c r="F53" s="260">
        <v>0</v>
      </c>
      <c r="G53" s="541"/>
      <c r="H53" s="541"/>
      <c r="I53" s="541"/>
      <c r="J53" s="541"/>
      <c r="K53" s="539"/>
    </row>
  </sheetData>
  <mergeCells count="99">
    <mergeCell ref="G38:G41"/>
    <mergeCell ref="H38:I41"/>
    <mergeCell ref="J38:J41"/>
    <mergeCell ref="K38:K41"/>
    <mergeCell ref="A38:A41"/>
    <mergeCell ref="B38:B41"/>
    <mergeCell ref="C38:C41"/>
    <mergeCell ref="D38:D41"/>
    <mergeCell ref="E38:E41"/>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9:A33"/>
    <mergeCell ref="B29:B33"/>
    <mergeCell ref="C29:C33"/>
    <mergeCell ref="D29:D33"/>
    <mergeCell ref="G29:G33"/>
    <mergeCell ref="H29:I33"/>
    <mergeCell ref="J29:J33"/>
    <mergeCell ref="A21:A24"/>
    <mergeCell ref="B21:B24"/>
    <mergeCell ref="C21:C24"/>
    <mergeCell ref="D21:D24"/>
    <mergeCell ref="G21:G24"/>
    <mergeCell ref="H21:I24"/>
    <mergeCell ref="K29:K33"/>
    <mergeCell ref="E31:E33"/>
    <mergeCell ref="A34:A37"/>
    <mergeCell ref="B34:B37"/>
    <mergeCell ref="C34:C37"/>
    <mergeCell ref="D34:D37"/>
    <mergeCell ref="G34:G37"/>
    <mergeCell ref="H34:I37"/>
    <mergeCell ref="J34:J37"/>
    <mergeCell ref="K34:K37"/>
    <mergeCell ref="E36:E37"/>
    <mergeCell ref="J42:J45"/>
    <mergeCell ref="K42:K45"/>
    <mergeCell ref="E44:E45"/>
    <mergeCell ref="A46:A49"/>
    <mergeCell ref="B46:B49"/>
    <mergeCell ref="C46:C49"/>
    <mergeCell ref="D46:D49"/>
    <mergeCell ref="G46:G49"/>
    <mergeCell ref="H46:I49"/>
    <mergeCell ref="G42:G45"/>
    <mergeCell ref="A42:A45"/>
    <mergeCell ref="B42:B45"/>
    <mergeCell ref="C42:C45"/>
    <mergeCell ref="D42:D45"/>
    <mergeCell ref="H42:I45"/>
    <mergeCell ref="A50:A53"/>
    <mergeCell ref="B50:B53"/>
    <mergeCell ref="C50:C53"/>
    <mergeCell ref="D50:D53"/>
    <mergeCell ref="G50:G53"/>
    <mergeCell ref="K50:K53"/>
    <mergeCell ref="E52:E53"/>
    <mergeCell ref="J46:J49"/>
    <mergeCell ref="K46:K49"/>
    <mergeCell ref="E48:E49"/>
    <mergeCell ref="H50:I53"/>
    <mergeCell ref="J50:J53"/>
    <mergeCell ref="H25:I28"/>
    <mergeCell ref="J25:J28"/>
    <mergeCell ref="K25:K28"/>
    <mergeCell ref="A25:A28"/>
    <mergeCell ref="B25:B28"/>
    <mergeCell ref="C25:C28"/>
    <mergeCell ref="D25:D28"/>
    <mergeCell ref="G25:G28"/>
    <mergeCell ref="E25:E28"/>
  </mergeCells>
  <pageMargins left="0.98425196850393704" right="0.19685039370078741" top="0.74803149606299213" bottom="0.74803149606299213" header="0.31496062992125984" footer="0.31496062992125984"/>
  <pageSetup paperSize="8" firstPageNumber="62" orientation="portrait" useFirstPageNumber="1" r:id="rId1"/>
  <headerFooter>
    <oddFooter>&amp;R&amp;P</oddFooter>
  </headerFooter>
</worksheet>
</file>

<file path=xl/worksheets/sheet32.xml><?xml version="1.0" encoding="utf-8"?>
<worksheet xmlns="http://schemas.openxmlformats.org/spreadsheetml/2006/main" xmlns:r="http://schemas.openxmlformats.org/officeDocument/2006/relationships">
  <dimension ref="A1:K56"/>
  <sheetViews>
    <sheetView topLeftCell="A48" workbookViewId="0">
      <selection activeCell="F42" sqref="F42"/>
    </sheetView>
  </sheetViews>
  <sheetFormatPr defaultRowHeight="15"/>
  <cols>
    <col min="2" max="2" width="20.85546875" customWidth="1"/>
    <col min="4" max="4" width="8.7109375" customWidth="1"/>
    <col min="5" max="5" width="12.140625" customWidth="1"/>
    <col min="6" max="6" width="11.7109375" customWidth="1"/>
    <col min="9" max="9" width="8.42578125" customWidth="1"/>
    <col min="10" max="10" width="11.7109375" customWidth="1"/>
    <col min="11" max="11" width="19.42578125" customWidth="1"/>
  </cols>
  <sheetData>
    <row r="1" spans="1:11" ht="91.5" customHeight="1">
      <c r="A1" s="592" t="s">
        <v>11</v>
      </c>
      <c r="B1" s="557" t="s">
        <v>319</v>
      </c>
      <c r="C1" s="552"/>
      <c r="D1" s="552"/>
      <c r="E1" s="267" t="s">
        <v>22</v>
      </c>
      <c r="F1" s="267" t="s">
        <v>22</v>
      </c>
      <c r="G1" s="542" t="s">
        <v>322</v>
      </c>
      <c r="H1" s="552" t="s">
        <v>1742</v>
      </c>
      <c r="I1" s="552">
        <v>1903</v>
      </c>
      <c r="J1" s="552" t="s">
        <v>1006</v>
      </c>
      <c r="K1" s="608" t="s">
        <v>1452</v>
      </c>
    </row>
    <row r="2" spans="1:11">
      <c r="A2" s="593"/>
      <c r="B2" s="557"/>
      <c r="C2" s="552"/>
      <c r="D2" s="552"/>
      <c r="E2" s="267">
        <f>E21+'2.5.2.'!E18+'2.5.3.'!E18+'2.5.4.'!E18+'2.5.5.'!E18+'2.5.6.'!E18</f>
        <v>194292086</v>
      </c>
      <c r="F2" s="267">
        <v>72466550.799999997</v>
      </c>
      <c r="G2" s="542"/>
      <c r="H2" s="552"/>
      <c r="I2" s="552"/>
      <c r="J2" s="552"/>
      <c r="K2" s="542"/>
    </row>
    <row r="3" spans="1:11" ht="13.5" customHeight="1">
      <c r="A3" s="593"/>
      <c r="B3" s="557"/>
      <c r="C3" s="552"/>
      <c r="D3" s="552"/>
      <c r="E3" s="267"/>
      <c r="F3" s="267" t="s">
        <v>23</v>
      </c>
      <c r="G3" s="542"/>
      <c r="H3" s="552"/>
      <c r="I3" s="552"/>
      <c r="J3" s="552"/>
      <c r="K3" s="542"/>
    </row>
    <row r="4" spans="1:11" ht="14.25" customHeight="1">
      <c r="A4" s="594"/>
      <c r="B4" s="557"/>
      <c r="C4" s="552"/>
      <c r="D4" s="552"/>
      <c r="E4" s="267"/>
      <c r="F4" s="267">
        <v>53852104.090000004</v>
      </c>
      <c r="G4" s="542"/>
      <c r="H4" s="552"/>
      <c r="I4" s="552"/>
      <c r="J4" s="552"/>
      <c r="K4" s="542"/>
    </row>
    <row r="5" spans="1:11" ht="271.5" customHeight="1">
      <c r="A5" s="586" t="s">
        <v>15</v>
      </c>
      <c r="B5" s="551" t="s">
        <v>323</v>
      </c>
      <c r="C5" s="552" t="s">
        <v>20</v>
      </c>
      <c r="D5" s="550"/>
      <c r="E5" s="267" t="s">
        <v>22</v>
      </c>
      <c r="F5" s="267" t="s">
        <v>22</v>
      </c>
      <c r="G5" s="556" t="s">
        <v>321</v>
      </c>
      <c r="H5" s="550" t="s">
        <v>320</v>
      </c>
      <c r="I5" s="550"/>
      <c r="J5" s="550" t="s">
        <v>1007</v>
      </c>
      <c r="K5" s="550" t="s">
        <v>1353</v>
      </c>
    </row>
    <row r="6" spans="1:11" ht="15" hidden="1" customHeight="1">
      <c r="A6" s="587"/>
      <c r="B6" s="551"/>
      <c r="C6" s="552"/>
      <c r="D6" s="550"/>
      <c r="E6" s="267"/>
      <c r="F6" s="268"/>
      <c r="G6" s="556"/>
      <c r="H6" s="550"/>
      <c r="I6" s="550"/>
      <c r="J6" s="550"/>
      <c r="K6" s="550"/>
    </row>
    <row r="7" spans="1:11" ht="15" hidden="1" customHeight="1">
      <c r="A7" s="587"/>
      <c r="B7" s="551"/>
      <c r="C7" s="552"/>
      <c r="D7" s="550"/>
      <c r="E7" s="548"/>
      <c r="F7" s="268" t="s">
        <v>23</v>
      </c>
      <c r="G7" s="556"/>
      <c r="H7" s="550"/>
      <c r="I7" s="550"/>
      <c r="J7" s="550"/>
      <c r="K7" s="550"/>
    </row>
    <row r="8" spans="1:11" ht="33" hidden="1" customHeight="1">
      <c r="A8" s="587"/>
      <c r="B8" s="551"/>
      <c r="C8" s="552"/>
      <c r="D8" s="550"/>
      <c r="E8" s="548"/>
      <c r="F8" s="268"/>
      <c r="G8" s="556"/>
      <c r="H8" s="550"/>
      <c r="I8" s="550"/>
      <c r="J8" s="550"/>
      <c r="K8" s="550"/>
    </row>
    <row r="9" spans="1:11" ht="20.25" hidden="1" customHeight="1">
      <c r="A9" s="587"/>
      <c r="B9" s="551"/>
      <c r="C9" s="552"/>
      <c r="D9" s="550"/>
      <c r="E9" s="267" t="s">
        <v>22</v>
      </c>
      <c r="F9" s="268" t="s">
        <v>22</v>
      </c>
      <c r="G9" s="541" t="s">
        <v>21</v>
      </c>
      <c r="H9" s="541" t="s">
        <v>21</v>
      </c>
      <c r="I9" s="541"/>
      <c r="J9" s="541" t="s">
        <v>21</v>
      </c>
      <c r="K9" s="549"/>
    </row>
    <row r="10" spans="1:11" ht="15" hidden="1" customHeight="1">
      <c r="A10" s="587"/>
      <c r="B10" s="551"/>
      <c r="C10" s="552"/>
      <c r="D10" s="550"/>
      <c r="E10" s="237">
        <v>59166800</v>
      </c>
      <c r="F10" s="268"/>
      <c r="G10" s="541"/>
      <c r="H10" s="541"/>
      <c r="I10" s="541"/>
      <c r="J10" s="541"/>
      <c r="K10" s="549"/>
    </row>
    <row r="11" spans="1:11" ht="15" hidden="1" customHeight="1">
      <c r="A11" s="587"/>
      <c r="B11" s="551"/>
      <c r="C11" s="552"/>
      <c r="D11" s="550"/>
      <c r="E11" s="548"/>
      <c r="F11" s="268" t="s">
        <v>23</v>
      </c>
      <c r="G11" s="541"/>
      <c r="H11" s="541"/>
      <c r="I11" s="541"/>
      <c r="J11" s="541"/>
      <c r="K11" s="549"/>
    </row>
    <row r="12" spans="1:11" ht="15" hidden="1" customHeight="1">
      <c r="A12" s="587"/>
      <c r="B12" s="551"/>
      <c r="C12" s="552"/>
      <c r="D12" s="550"/>
      <c r="E12" s="548"/>
      <c r="F12" s="268"/>
      <c r="G12" s="541"/>
      <c r="H12" s="541"/>
      <c r="I12" s="541"/>
      <c r="J12" s="541"/>
      <c r="K12" s="549"/>
    </row>
    <row r="13" spans="1:11" ht="20.25" hidden="1" customHeight="1">
      <c r="A13" s="587"/>
      <c r="B13" s="551"/>
      <c r="C13" s="552"/>
      <c r="D13" s="550"/>
      <c r="E13" s="267" t="s">
        <v>22</v>
      </c>
      <c r="F13" s="268" t="s">
        <v>22</v>
      </c>
      <c r="G13" s="541" t="s">
        <v>21</v>
      </c>
      <c r="H13" s="541" t="s">
        <v>21</v>
      </c>
      <c r="I13" s="541"/>
      <c r="J13" s="541" t="s">
        <v>21</v>
      </c>
      <c r="K13" s="549"/>
    </row>
    <row r="14" spans="1:11" ht="15" hidden="1" customHeight="1">
      <c r="A14" s="587"/>
      <c r="B14" s="551"/>
      <c r="C14" s="552"/>
      <c r="D14" s="550"/>
      <c r="E14" s="237">
        <v>35070000</v>
      </c>
      <c r="F14" s="268"/>
      <c r="G14" s="541"/>
      <c r="H14" s="541"/>
      <c r="I14" s="541"/>
      <c r="J14" s="541"/>
      <c r="K14" s="549"/>
    </row>
    <row r="15" spans="1:11" ht="15" hidden="1" customHeight="1">
      <c r="A15" s="587"/>
      <c r="B15" s="551"/>
      <c r="C15" s="552"/>
      <c r="D15" s="550"/>
      <c r="E15" s="548"/>
      <c r="F15" s="268" t="s">
        <v>23</v>
      </c>
      <c r="G15" s="541"/>
      <c r="H15" s="541"/>
      <c r="I15" s="541"/>
      <c r="J15" s="541"/>
      <c r="K15" s="549"/>
    </row>
    <row r="16" spans="1:11" ht="15" hidden="1" customHeight="1">
      <c r="A16" s="587"/>
      <c r="B16" s="551"/>
      <c r="C16" s="552"/>
      <c r="D16" s="550"/>
      <c r="E16" s="548"/>
      <c r="F16" s="268"/>
      <c r="G16" s="541"/>
      <c r="H16" s="541"/>
      <c r="I16" s="541"/>
      <c r="J16" s="541"/>
      <c r="K16" s="549"/>
    </row>
    <row r="17" spans="1:11" ht="20.25" hidden="1" customHeight="1">
      <c r="A17" s="587"/>
      <c r="B17" s="551"/>
      <c r="C17" s="552"/>
      <c r="D17" s="550"/>
      <c r="E17" s="267" t="s">
        <v>22</v>
      </c>
      <c r="F17" s="268" t="s">
        <v>22</v>
      </c>
      <c r="G17" s="541" t="s">
        <v>21</v>
      </c>
      <c r="H17" s="541" t="s">
        <v>21</v>
      </c>
      <c r="I17" s="541"/>
      <c r="J17" s="541" t="s">
        <v>21</v>
      </c>
      <c r="K17" s="549"/>
    </row>
    <row r="18" spans="1:11" ht="15" hidden="1" customHeight="1">
      <c r="A18" s="587"/>
      <c r="B18" s="551"/>
      <c r="C18" s="552"/>
      <c r="D18" s="550"/>
      <c r="E18" s="237">
        <v>1100000</v>
      </c>
      <c r="F18" s="268"/>
      <c r="G18" s="541"/>
      <c r="H18" s="541"/>
      <c r="I18" s="541"/>
      <c r="J18" s="541"/>
      <c r="K18" s="549"/>
    </row>
    <row r="19" spans="1:11" ht="15" hidden="1" customHeight="1">
      <c r="A19" s="587"/>
      <c r="B19" s="551"/>
      <c r="C19" s="552"/>
      <c r="D19" s="550"/>
      <c r="E19" s="548"/>
      <c r="F19" s="268" t="s">
        <v>23</v>
      </c>
      <c r="G19" s="541"/>
      <c r="H19" s="541"/>
      <c r="I19" s="541"/>
      <c r="J19" s="541"/>
      <c r="K19" s="549"/>
    </row>
    <row r="20" spans="1:11" ht="15" hidden="1" customHeight="1">
      <c r="A20" s="587"/>
      <c r="B20" s="551"/>
      <c r="C20" s="552"/>
      <c r="D20" s="550"/>
      <c r="E20" s="548"/>
      <c r="F20" s="268"/>
      <c r="G20" s="541"/>
      <c r="H20" s="541"/>
      <c r="I20" s="541"/>
      <c r="J20" s="541"/>
      <c r="K20" s="549"/>
    </row>
    <row r="21" spans="1:11">
      <c r="A21" s="587"/>
      <c r="B21" s="551"/>
      <c r="C21" s="552"/>
      <c r="D21" s="550"/>
      <c r="E21" s="267">
        <f>E25+E30+E34+E38+E42+E46+E50</f>
        <v>30000000</v>
      </c>
      <c r="F21" s="267">
        <v>758206.92</v>
      </c>
      <c r="G21" s="541"/>
      <c r="H21" s="541"/>
      <c r="I21" s="541"/>
      <c r="J21" s="541"/>
      <c r="K21" s="541"/>
    </row>
    <row r="22" spans="1:11">
      <c r="A22" s="587"/>
      <c r="B22" s="551"/>
      <c r="C22" s="552"/>
      <c r="D22" s="550"/>
      <c r="E22" s="548"/>
      <c r="F22" s="267" t="s">
        <v>23</v>
      </c>
      <c r="G22" s="541"/>
      <c r="H22" s="541"/>
      <c r="I22" s="541"/>
      <c r="J22" s="541"/>
      <c r="K22" s="541"/>
    </row>
    <row r="23" spans="1:11">
      <c r="A23" s="588"/>
      <c r="B23" s="551"/>
      <c r="C23" s="552"/>
      <c r="D23" s="550"/>
      <c r="E23" s="548"/>
      <c r="F23" s="267">
        <v>624051.11</v>
      </c>
      <c r="G23" s="541"/>
      <c r="H23" s="541"/>
      <c r="I23" s="541"/>
      <c r="J23" s="541"/>
      <c r="K23" s="541"/>
    </row>
    <row r="24" spans="1:11" ht="20.25" customHeight="1">
      <c r="A24" s="568" t="s">
        <v>18</v>
      </c>
      <c r="B24" s="544" t="s">
        <v>324</v>
      </c>
      <c r="C24" s="543" t="s">
        <v>20</v>
      </c>
      <c r="D24" s="545"/>
      <c r="E24" s="267" t="s">
        <v>22</v>
      </c>
      <c r="F24" s="267" t="s">
        <v>22</v>
      </c>
      <c r="G24" s="541" t="s">
        <v>21</v>
      </c>
      <c r="H24" s="541" t="s">
        <v>21</v>
      </c>
      <c r="I24" s="541"/>
      <c r="J24" s="541" t="s">
        <v>21</v>
      </c>
      <c r="K24" s="549"/>
    </row>
    <row r="25" spans="1:11">
      <c r="A25" s="569"/>
      <c r="B25" s="544"/>
      <c r="C25" s="543"/>
      <c r="D25" s="545"/>
      <c r="E25" s="269">
        <v>500000</v>
      </c>
      <c r="F25" s="267">
        <v>0</v>
      </c>
      <c r="G25" s="541"/>
      <c r="H25" s="541"/>
      <c r="I25" s="541"/>
      <c r="J25" s="541"/>
      <c r="K25" s="549"/>
    </row>
    <row r="26" spans="1:11">
      <c r="A26" s="569"/>
      <c r="B26" s="544"/>
      <c r="C26" s="543"/>
      <c r="D26" s="545"/>
      <c r="E26" s="553"/>
      <c r="F26" s="267" t="s">
        <v>23</v>
      </c>
      <c r="G26" s="541"/>
      <c r="H26" s="541"/>
      <c r="I26" s="541"/>
      <c r="J26" s="541"/>
      <c r="K26" s="549"/>
    </row>
    <row r="27" spans="1:11" ht="8.25" customHeight="1">
      <c r="A27" s="569"/>
      <c r="B27" s="544"/>
      <c r="C27" s="543"/>
      <c r="D27" s="545"/>
      <c r="E27" s="554"/>
      <c r="F27" s="239">
        <v>0</v>
      </c>
      <c r="G27" s="541"/>
      <c r="H27" s="541"/>
      <c r="I27" s="541"/>
      <c r="J27" s="541"/>
      <c r="K27" s="549"/>
    </row>
    <row r="28" spans="1:11" ht="15" hidden="1" customHeight="1">
      <c r="A28" s="570"/>
      <c r="B28" s="544"/>
      <c r="C28" s="543"/>
      <c r="D28" s="545"/>
      <c r="E28" s="554"/>
      <c r="F28" s="267"/>
      <c r="G28" s="541"/>
      <c r="H28" s="541"/>
      <c r="I28" s="541"/>
      <c r="J28" s="541"/>
      <c r="K28" s="549"/>
    </row>
    <row r="29" spans="1:11" ht="20.25" customHeight="1">
      <c r="A29" s="568" t="s">
        <v>18</v>
      </c>
      <c r="B29" s="544" t="s">
        <v>325</v>
      </c>
      <c r="C29" s="543" t="s">
        <v>20</v>
      </c>
      <c r="D29" s="545"/>
      <c r="E29" s="267" t="s">
        <v>22</v>
      </c>
      <c r="F29" s="267" t="s">
        <v>22</v>
      </c>
      <c r="G29" s="541" t="s">
        <v>21</v>
      </c>
      <c r="H29" s="541" t="s">
        <v>21</v>
      </c>
      <c r="I29" s="541"/>
      <c r="J29" s="541" t="s">
        <v>21</v>
      </c>
      <c r="K29" s="549"/>
    </row>
    <row r="30" spans="1:11">
      <c r="A30" s="569"/>
      <c r="B30" s="544"/>
      <c r="C30" s="543"/>
      <c r="D30" s="545"/>
      <c r="E30" s="269">
        <v>3400000</v>
      </c>
      <c r="F30" s="267">
        <v>0</v>
      </c>
      <c r="G30" s="541"/>
      <c r="H30" s="541"/>
      <c r="I30" s="541"/>
      <c r="J30" s="541"/>
      <c r="K30" s="549"/>
    </row>
    <row r="31" spans="1:11">
      <c r="A31" s="569"/>
      <c r="B31" s="544"/>
      <c r="C31" s="543"/>
      <c r="D31" s="545"/>
      <c r="E31" s="548"/>
      <c r="F31" s="267" t="s">
        <v>23</v>
      </c>
      <c r="G31" s="541"/>
      <c r="H31" s="541"/>
      <c r="I31" s="541"/>
      <c r="J31" s="541"/>
      <c r="K31" s="549"/>
    </row>
    <row r="32" spans="1:11" ht="13.5" customHeight="1">
      <c r="A32" s="570"/>
      <c r="B32" s="544"/>
      <c r="C32" s="543"/>
      <c r="D32" s="545"/>
      <c r="E32" s="548"/>
      <c r="F32" s="267">
        <v>0</v>
      </c>
      <c r="G32" s="541"/>
      <c r="H32" s="541"/>
      <c r="I32" s="541"/>
      <c r="J32" s="541"/>
      <c r="K32" s="549"/>
    </row>
    <row r="33" spans="1:11" ht="20.25" customHeight="1">
      <c r="A33" s="568" t="s">
        <v>18</v>
      </c>
      <c r="B33" s="544" t="s">
        <v>326</v>
      </c>
      <c r="C33" s="543" t="s">
        <v>20</v>
      </c>
      <c r="D33" s="545"/>
      <c r="E33" s="267" t="s">
        <v>22</v>
      </c>
      <c r="F33" s="267" t="s">
        <v>22</v>
      </c>
      <c r="G33" s="541" t="s">
        <v>21</v>
      </c>
      <c r="H33" s="541" t="s">
        <v>21</v>
      </c>
      <c r="I33" s="541"/>
      <c r="J33" s="541" t="s">
        <v>21</v>
      </c>
      <c r="K33" s="549"/>
    </row>
    <row r="34" spans="1:11">
      <c r="A34" s="569"/>
      <c r="B34" s="544"/>
      <c r="C34" s="543"/>
      <c r="D34" s="545"/>
      <c r="E34" s="269">
        <v>2000000</v>
      </c>
      <c r="F34" s="267">
        <v>0</v>
      </c>
      <c r="G34" s="541"/>
      <c r="H34" s="541"/>
      <c r="I34" s="541"/>
      <c r="J34" s="541"/>
      <c r="K34" s="549"/>
    </row>
    <row r="35" spans="1:11">
      <c r="A35" s="569"/>
      <c r="B35" s="544"/>
      <c r="C35" s="543"/>
      <c r="D35" s="545"/>
      <c r="E35" s="548"/>
      <c r="F35" s="267" t="s">
        <v>23</v>
      </c>
      <c r="G35" s="541"/>
      <c r="H35" s="541"/>
      <c r="I35" s="541"/>
      <c r="J35" s="541"/>
      <c r="K35" s="549"/>
    </row>
    <row r="36" spans="1:11" ht="53.25" customHeight="1">
      <c r="A36" s="570"/>
      <c r="B36" s="544"/>
      <c r="C36" s="543"/>
      <c r="D36" s="545"/>
      <c r="E36" s="548"/>
      <c r="F36" s="267">
        <v>0</v>
      </c>
      <c r="G36" s="541"/>
      <c r="H36" s="541"/>
      <c r="I36" s="541"/>
      <c r="J36" s="541"/>
      <c r="K36" s="549"/>
    </row>
    <row r="37" spans="1:11" ht="20.25" customHeight="1">
      <c r="A37" s="568" t="s">
        <v>18</v>
      </c>
      <c r="B37" s="544" t="s">
        <v>327</v>
      </c>
      <c r="C37" s="543" t="s">
        <v>20</v>
      </c>
      <c r="D37" s="545"/>
      <c r="E37" s="267" t="s">
        <v>22</v>
      </c>
      <c r="F37" s="267" t="s">
        <v>22</v>
      </c>
      <c r="G37" s="541" t="s">
        <v>21</v>
      </c>
      <c r="H37" s="541" t="s">
        <v>21</v>
      </c>
      <c r="I37" s="541"/>
      <c r="J37" s="541" t="s">
        <v>21</v>
      </c>
      <c r="K37" s="549"/>
    </row>
    <row r="38" spans="1:11">
      <c r="A38" s="569"/>
      <c r="B38" s="544"/>
      <c r="C38" s="543"/>
      <c r="D38" s="545"/>
      <c r="E38" s="269">
        <v>12000000</v>
      </c>
      <c r="F38" s="267">
        <v>0</v>
      </c>
      <c r="G38" s="541"/>
      <c r="H38" s="541"/>
      <c r="I38" s="541"/>
      <c r="J38" s="541"/>
      <c r="K38" s="549"/>
    </row>
    <row r="39" spans="1:11">
      <c r="A39" s="569"/>
      <c r="B39" s="544"/>
      <c r="C39" s="543"/>
      <c r="D39" s="545"/>
      <c r="E39" s="548"/>
      <c r="F39" s="267" t="s">
        <v>23</v>
      </c>
      <c r="G39" s="541"/>
      <c r="H39" s="541"/>
      <c r="I39" s="541"/>
      <c r="J39" s="541"/>
      <c r="K39" s="549"/>
    </row>
    <row r="40" spans="1:11" ht="16.5" customHeight="1">
      <c r="A40" s="570"/>
      <c r="B40" s="544"/>
      <c r="C40" s="543"/>
      <c r="D40" s="545"/>
      <c r="E40" s="548"/>
      <c r="F40" s="267">
        <v>0</v>
      </c>
      <c r="G40" s="541"/>
      <c r="H40" s="541"/>
      <c r="I40" s="541"/>
      <c r="J40" s="541"/>
      <c r="K40" s="549"/>
    </row>
    <row r="41" spans="1:11" ht="20.25" customHeight="1">
      <c r="A41" s="568" t="s">
        <v>18</v>
      </c>
      <c r="B41" s="544" t="s">
        <v>328</v>
      </c>
      <c r="C41" s="543" t="s">
        <v>20</v>
      </c>
      <c r="D41" s="545"/>
      <c r="E41" s="267" t="s">
        <v>22</v>
      </c>
      <c r="F41" s="267" t="s">
        <v>22</v>
      </c>
      <c r="G41" s="541" t="s">
        <v>21</v>
      </c>
      <c r="H41" s="541" t="s">
        <v>21</v>
      </c>
      <c r="I41" s="541"/>
      <c r="J41" s="541" t="s">
        <v>21</v>
      </c>
      <c r="K41" s="549"/>
    </row>
    <row r="42" spans="1:11">
      <c r="A42" s="569"/>
      <c r="B42" s="544"/>
      <c r="C42" s="543"/>
      <c r="D42" s="545"/>
      <c r="E42" s="269">
        <v>400000</v>
      </c>
      <c r="F42" s="270">
        <v>0</v>
      </c>
      <c r="G42" s="541"/>
      <c r="H42" s="541"/>
      <c r="I42" s="541"/>
      <c r="J42" s="541"/>
      <c r="K42" s="549"/>
    </row>
    <row r="43" spans="1:11">
      <c r="A43" s="569"/>
      <c r="B43" s="544"/>
      <c r="C43" s="543"/>
      <c r="D43" s="545"/>
      <c r="E43" s="548"/>
      <c r="F43" s="267" t="s">
        <v>23</v>
      </c>
      <c r="G43" s="541"/>
      <c r="H43" s="541"/>
      <c r="I43" s="541"/>
      <c r="J43" s="541"/>
      <c r="K43" s="549"/>
    </row>
    <row r="44" spans="1:11" ht="15" customHeight="1">
      <c r="A44" s="570"/>
      <c r="B44" s="544"/>
      <c r="C44" s="543"/>
      <c r="D44" s="545"/>
      <c r="E44" s="548"/>
      <c r="F44" s="267">
        <v>0</v>
      </c>
      <c r="G44" s="541"/>
      <c r="H44" s="541"/>
      <c r="I44" s="541"/>
      <c r="J44" s="541"/>
      <c r="K44" s="549"/>
    </row>
    <row r="45" spans="1:11" ht="20.25" customHeight="1">
      <c r="A45" s="568" t="s">
        <v>18</v>
      </c>
      <c r="B45" s="544" t="s">
        <v>329</v>
      </c>
      <c r="C45" s="543" t="s">
        <v>20</v>
      </c>
      <c r="D45" s="545"/>
      <c r="E45" s="267" t="s">
        <v>22</v>
      </c>
      <c r="F45" s="267" t="s">
        <v>22</v>
      </c>
      <c r="G45" s="541" t="s">
        <v>21</v>
      </c>
      <c r="H45" s="541" t="s">
        <v>21</v>
      </c>
      <c r="I45" s="541"/>
      <c r="J45" s="541" t="s">
        <v>21</v>
      </c>
      <c r="K45" s="549"/>
    </row>
    <row r="46" spans="1:11">
      <c r="A46" s="569"/>
      <c r="B46" s="544"/>
      <c r="C46" s="543"/>
      <c r="D46" s="545"/>
      <c r="E46" s="269">
        <v>200000</v>
      </c>
      <c r="F46" s="267">
        <v>0</v>
      </c>
      <c r="G46" s="541"/>
      <c r="H46" s="541"/>
      <c r="I46" s="541"/>
      <c r="J46" s="541"/>
      <c r="K46" s="549"/>
    </row>
    <row r="47" spans="1:11">
      <c r="A47" s="569"/>
      <c r="B47" s="544"/>
      <c r="C47" s="543"/>
      <c r="D47" s="545"/>
      <c r="E47" s="548"/>
      <c r="F47" s="267" t="s">
        <v>23</v>
      </c>
      <c r="G47" s="541"/>
      <c r="H47" s="541"/>
      <c r="I47" s="541"/>
      <c r="J47" s="541"/>
      <c r="K47" s="549"/>
    </row>
    <row r="48" spans="1:11" ht="13.5" customHeight="1">
      <c r="A48" s="570"/>
      <c r="B48" s="544"/>
      <c r="C48" s="543"/>
      <c r="D48" s="545"/>
      <c r="E48" s="548"/>
      <c r="F48" s="267">
        <v>0</v>
      </c>
      <c r="G48" s="541"/>
      <c r="H48" s="541"/>
      <c r="I48" s="541"/>
      <c r="J48" s="541"/>
      <c r="K48" s="549"/>
    </row>
    <row r="49" spans="1:11" ht="20.25" customHeight="1">
      <c r="A49" s="568" t="s">
        <v>18</v>
      </c>
      <c r="B49" s="544" t="s">
        <v>330</v>
      </c>
      <c r="C49" s="543" t="s">
        <v>20</v>
      </c>
      <c r="D49" s="545"/>
      <c r="E49" s="267" t="s">
        <v>22</v>
      </c>
      <c r="F49" s="267" t="s">
        <v>22</v>
      </c>
      <c r="G49" s="541" t="s">
        <v>21</v>
      </c>
      <c r="H49" s="541" t="s">
        <v>21</v>
      </c>
      <c r="I49" s="541"/>
      <c r="J49" s="541" t="s">
        <v>21</v>
      </c>
      <c r="K49" s="655" t="s">
        <v>1353</v>
      </c>
    </row>
    <row r="50" spans="1:11">
      <c r="A50" s="569"/>
      <c r="B50" s="544"/>
      <c r="C50" s="543"/>
      <c r="D50" s="545"/>
      <c r="E50" s="269">
        <v>11500000</v>
      </c>
      <c r="F50" s="267">
        <v>758206.92</v>
      </c>
      <c r="G50" s="541"/>
      <c r="H50" s="541"/>
      <c r="I50" s="541"/>
      <c r="J50" s="541"/>
      <c r="K50" s="656"/>
    </row>
    <row r="51" spans="1:11">
      <c r="A51" s="569"/>
      <c r="B51" s="544"/>
      <c r="C51" s="543"/>
      <c r="D51" s="545"/>
      <c r="E51" s="548"/>
      <c r="F51" s="267" t="s">
        <v>23</v>
      </c>
      <c r="G51" s="541"/>
      <c r="H51" s="541"/>
      <c r="I51" s="541"/>
      <c r="J51" s="541"/>
      <c r="K51" s="656"/>
    </row>
    <row r="52" spans="1:11" ht="13.5" customHeight="1">
      <c r="A52" s="570"/>
      <c r="B52" s="544"/>
      <c r="C52" s="543"/>
      <c r="D52" s="545"/>
      <c r="E52" s="548"/>
      <c r="F52" s="267">
        <v>624051.11</v>
      </c>
      <c r="G52" s="541"/>
      <c r="H52" s="541"/>
      <c r="I52" s="541"/>
      <c r="J52" s="541"/>
      <c r="K52" s="657"/>
    </row>
    <row r="53" spans="1:11" ht="20.25" customHeight="1">
      <c r="A53" s="496"/>
      <c r="B53" s="447" t="s">
        <v>959</v>
      </c>
      <c r="C53" s="446"/>
      <c r="D53" s="448"/>
      <c r="E53" s="448"/>
      <c r="F53" s="266" t="s">
        <v>22</v>
      </c>
      <c r="G53" s="449" t="s">
        <v>21</v>
      </c>
      <c r="H53" s="449" t="s">
        <v>21</v>
      </c>
      <c r="I53" s="449"/>
      <c r="J53" s="449" t="s">
        <v>21</v>
      </c>
      <c r="K53" s="510" t="s">
        <v>1752</v>
      </c>
    </row>
    <row r="54" spans="1:11">
      <c r="A54" s="497"/>
      <c r="B54" s="447"/>
      <c r="C54" s="446"/>
      <c r="D54" s="448"/>
      <c r="E54" s="488"/>
      <c r="F54" s="266">
        <v>758206.92</v>
      </c>
      <c r="G54" s="449"/>
      <c r="H54" s="449"/>
      <c r="I54" s="449"/>
      <c r="J54" s="449"/>
      <c r="K54" s="511"/>
    </row>
    <row r="55" spans="1:11">
      <c r="A55" s="497"/>
      <c r="B55" s="447"/>
      <c r="C55" s="446"/>
      <c r="D55" s="448"/>
      <c r="E55" s="488"/>
      <c r="F55" s="266" t="s">
        <v>23</v>
      </c>
      <c r="G55" s="449"/>
      <c r="H55" s="449"/>
      <c r="I55" s="449"/>
      <c r="J55" s="449"/>
      <c r="K55" s="511"/>
    </row>
    <row r="56" spans="1:11" ht="17.25" customHeight="1">
      <c r="A56" s="498"/>
      <c r="B56" s="447"/>
      <c r="C56" s="446"/>
      <c r="D56" s="448"/>
      <c r="E56" s="488"/>
      <c r="F56" s="266">
        <v>624051.11</v>
      </c>
      <c r="G56" s="449"/>
      <c r="H56" s="449"/>
      <c r="I56" s="449"/>
      <c r="J56" s="449"/>
      <c r="K56" s="512"/>
    </row>
  </sheetData>
  <mergeCells count="108">
    <mergeCell ref="A53:A56"/>
    <mergeCell ref="B53:B56"/>
    <mergeCell ref="C53:C56"/>
    <mergeCell ref="D53:D56"/>
    <mergeCell ref="G53:G56"/>
    <mergeCell ref="H53:I56"/>
    <mergeCell ref="J53:J56"/>
    <mergeCell ref="K53:K56"/>
    <mergeCell ref="E53:E56"/>
    <mergeCell ref="A1:A4"/>
    <mergeCell ref="B1:B4"/>
    <mergeCell ref="C1:C4"/>
    <mergeCell ref="D1:D4"/>
    <mergeCell ref="G1:G4"/>
    <mergeCell ref="H1:H4"/>
    <mergeCell ref="J5:J8"/>
    <mergeCell ref="K5:K8"/>
    <mergeCell ref="E7:E8"/>
    <mergeCell ref="J17:J20"/>
    <mergeCell ref="K17:K20"/>
    <mergeCell ref="E19:E20"/>
    <mergeCell ref="G9:G12"/>
    <mergeCell ref="H9:I12"/>
    <mergeCell ref="J9:J12"/>
    <mergeCell ref="K9:K12"/>
    <mergeCell ref="E11:E12"/>
    <mergeCell ref="I1:I4"/>
    <mergeCell ref="J1:J4"/>
    <mergeCell ref="K1:K4"/>
    <mergeCell ref="G5:G8"/>
    <mergeCell ref="H5:H8"/>
    <mergeCell ref="I5:I8"/>
    <mergeCell ref="K29:K32"/>
    <mergeCell ref="E31:E32"/>
    <mergeCell ref="A24:A28"/>
    <mergeCell ref="B24:B28"/>
    <mergeCell ref="C24:C28"/>
    <mergeCell ref="D24:D28"/>
    <mergeCell ref="G24:G28"/>
    <mergeCell ref="G21:K23"/>
    <mergeCell ref="E22:E23"/>
    <mergeCell ref="A5:A23"/>
    <mergeCell ref="B5:B23"/>
    <mergeCell ref="C5:C23"/>
    <mergeCell ref="D5:D23"/>
    <mergeCell ref="H24:I28"/>
    <mergeCell ref="J24:J28"/>
    <mergeCell ref="K24:K28"/>
    <mergeCell ref="E26:E28"/>
    <mergeCell ref="G13:G16"/>
    <mergeCell ref="H13:I16"/>
    <mergeCell ref="J13:J16"/>
    <mergeCell ref="K13:K16"/>
    <mergeCell ref="E15:E16"/>
    <mergeCell ref="G17:G20"/>
    <mergeCell ref="H17:I20"/>
    <mergeCell ref="G41:G44"/>
    <mergeCell ref="H41:I44"/>
    <mergeCell ref="J41:J44"/>
    <mergeCell ref="A29:A32"/>
    <mergeCell ref="B29:B32"/>
    <mergeCell ref="C29:C32"/>
    <mergeCell ref="D29:D32"/>
    <mergeCell ref="G29:G32"/>
    <mergeCell ref="H29:I32"/>
    <mergeCell ref="J29:J32"/>
    <mergeCell ref="K33:K36"/>
    <mergeCell ref="E35:E36"/>
    <mergeCell ref="A37:A40"/>
    <mergeCell ref="B37:B40"/>
    <mergeCell ref="C37:C40"/>
    <mergeCell ref="D37:D40"/>
    <mergeCell ref="G37:G40"/>
    <mergeCell ref="H37:I40"/>
    <mergeCell ref="J37:J40"/>
    <mergeCell ref="K37:K40"/>
    <mergeCell ref="A33:A36"/>
    <mergeCell ref="B33:B36"/>
    <mergeCell ref="C33:C36"/>
    <mergeCell ref="D33:D36"/>
    <mergeCell ref="G33:G36"/>
    <mergeCell ref="H33:I36"/>
    <mergeCell ref="J33:J36"/>
    <mergeCell ref="E39:E40"/>
    <mergeCell ref="K41:K44"/>
    <mergeCell ref="E43:E44"/>
    <mergeCell ref="A45:A48"/>
    <mergeCell ref="B45:B48"/>
    <mergeCell ref="C45:C48"/>
    <mergeCell ref="D45:D48"/>
    <mergeCell ref="G45:G48"/>
    <mergeCell ref="H45:I48"/>
    <mergeCell ref="K49:K52"/>
    <mergeCell ref="E51:E52"/>
    <mergeCell ref="J45:J48"/>
    <mergeCell ref="K45:K48"/>
    <mergeCell ref="E47:E48"/>
    <mergeCell ref="A49:A52"/>
    <mergeCell ref="B49:B52"/>
    <mergeCell ref="C49:C52"/>
    <mergeCell ref="D49:D52"/>
    <mergeCell ref="G49:G52"/>
    <mergeCell ref="H49:I52"/>
    <mergeCell ref="J49:J52"/>
    <mergeCell ref="A41:A44"/>
    <mergeCell ref="B41:B44"/>
    <mergeCell ref="C41:C44"/>
    <mergeCell ref="D41:D44"/>
  </mergeCells>
  <pageMargins left="0.98425196850393704" right="0.19685039370078741" top="0.74803149606299213" bottom="0.74803149606299213" header="0.31496062992125984" footer="0.31496062992125984"/>
  <pageSetup paperSize="8" firstPageNumber="65" orientation="portrait" useFirstPageNumber="1" r:id="rId1"/>
  <headerFooter>
    <oddFooter>&amp;R&amp;P</oddFooter>
  </headerFooter>
</worksheet>
</file>

<file path=xl/worksheets/sheet33.xml><?xml version="1.0" encoding="utf-8"?>
<worksheet xmlns="http://schemas.openxmlformats.org/spreadsheetml/2006/main" xmlns:r="http://schemas.openxmlformats.org/officeDocument/2006/relationships">
  <dimension ref="A2:K24"/>
  <sheetViews>
    <sheetView workbookViewId="0">
      <selection activeCell="D31" sqref="D31"/>
    </sheetView>
  </sheetViews>
  <sheetFormatPr defaultRowHeight="15"/>
  <cols>
    <col min="2" max="2" width="20.85546875" customWidth="1"/>
    <col min="4" max="4" width="9" customWidth="1"/>
    <col min="5" max="5" width="11.7109375" customWidth="1"/>
    <col min="6" max="6" width="10.85546875" customWidth="1"/>
    <col min="8" max="8" width="8.42578125" customWidth="1"/>
    <col min="9" max="9" width="7.85546875" customWidth="1"/>
    <col min="10" max="10" width="11.7109375" customWidth="1"/>
    <col min="11" max="11" width="21.85546875" customWidth="1"/>
  </cols>
  <sheetData>
    <row r="2" spans="1:11" ht="68.25" customHeight="1">
      <c r="A2" s="586" t="s">
        <v>15</v>
      </c>
      <c r="B2" s="589" t="s">
        <v>331</v>
      </c>
      <c r="C2" s="592" t="s">
        <v>20</v>
      </c>
      <c r="D2" s="586"/>
      <c r="E2" s="59" t="s">
        <v>22</v>
      </c>
      <c r="F2" s="59" t="s">
        <v>22</v>
      </c>
      <c r="G2" s="595" t="s">
        <v>332</v>
      </c>
      <c r="H2" s="583">
        <v>4</v>
      </c>
      <c r="I2" s="586"/>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67">
        <v>32100000</v>
      </c>
      <c r="F18" s="83"/>
      <c r="G18" s="578"/>
      <c r="H18" s="598"/>
      <c r="I18" s="598"/>
      <c r="J18" s="598"/>
      <c r="K18" s="579"/>
    </row>
    <row r="19" spans="1:11">
      <c r="A19" s="587"/>
      <c r="B19" s="590"/>
      <c r="C19" s="593"/>
      <c r="D19" s="587"/>
      <c r="E19" s="581"/>
      <c r="F19" s="83" t="s">
        <v>23</v>
      </c>
      <c r="G19" s="564"/>
      <c r="H19" s="599"/>
      <c r="I19" s="599"/>
      <c r="J19" s="599"/>
      <c r="K19" s="565"/>
    </row>
    <row r="20" spans="1:11" ht="11.25" customHeight="1">
      <c r="A20" s="588"/>
      <c r="B20" s="591"/>
      <c r="C20" s="594"/>
      <c r="D20" s="588"/>
      <c r="E20" s="582"/>
      <c r="F20" s="83"/>
      <c r="G20" s="566"/>
      <c r="H20" s="600"/>
      <c r="I20" s="600"/>
      <c r="J20" s="600"/>
      <c r="K20" s="567"/>
    </row>
    <row r="21" spans="1:11" ht="20.25" customHeight="1">
      <c r="A21" s="568" t="s">
        <v>18</v>
      </c>
      <c r="B21" s="571" t="s">
        <v>333</v>
      </c>
      <c r="C21" s="568" t="s">
        <v>20</v>
      </c>
      <c r="D21" s="574"/>
      <c r="E21" s="70" t="s">
        <v>22</v>
      </c>
      <c r="F21" s="70" t="s">
        <v>22</v>
      </c>
      <c r="G21" s="562" t="s">
        <v>21</v>
      </c>
      <c r="H21" s="564" t="s">
        <v>21</v>
      </c>
      <c r="I21" s="565"/>
      <c r="J21" s="562" t="s">
        <v>21</v>
      </c>
      <c r="K21" s="558"/>
    </row>
    <row r="22" spans="1:11">
      <c r="A22" s="569"/>
      <c r="B22" s="572"/>
      <c r="C22" s="569"/>
      <c r="D22" s="575"/>
      <c r="E22" s="71">
        <v>32100000</v>
      </c>
      <c r="F22" s="70"/>
      <c r="G22" s="562"/>
      <c r="H22" s="564"/>
      <c r="I22" s="565"/>
      <c r="J22" s="562"/>
      <c r="K22" s="558"/>
    </row>
    <row r="23" spans="1:11">
      <c r="A23" s="569"/>
      <c r="B23" s="572"/>
      <c r="C23" s="569"/>
      <c r="D23" s="575"/>
      <c r="E23" s="560"/>
      <c r="F23" s="70" t="s">
        <v>23</v>
      </c>
      <c r="G23" s="562"/>
      <c r="H23" s="564"/>
      <c r="I23" s="565"/>
      <c r="J23" s="562"/>
      <c r="K23" s="558"/>
    </row>
    <row r="24" spans="1:11" ht="13.5" customHeight="1">
      <c r="A24" s="570"/>
      <c r="B24" s="573"/>
      <c r="C24" s="570"/>
      <c r="D24" s="576"/>
      <c r="E24" s="561"/>
      <c r="F24" s="70"/>
      <c r="G24" s="563"/>
      <c r="H24" s="566"/>
      <c r="I24" s="567"/>
      <c r="J24" s="563"/>
      <c r="K24" s="559"/>
    </row>
  </sheetData>
  <mergeCells count="36">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1:A24"/>
    <mergeCell ref="B21:B24"/>
    <mergeCell ref="C21:C24"/>
    <mergeCell ref="D21:D24"/>
    <mergeCell ref="G21:G24"/>
    <mergeCell ref="H21:I24"/>
  </mergeCells>
  <pageMargins left="0.98425196850393704" right="0.19685039370078741" top="0.74803149606299213" bottom="0.74803149606299213" header="0.31496062992125984" footer="0.31496062992125984"/>
  <pageSetup paperSize="8" firstPageNumber="66" orientation="portrait" useFirstPageNumber="1" r:id="rId1"/>
  <headerFooter>
    <oddFooter>&amp;R&amp;P</oddFooter>
  </headerFooter>
</worksheet>
</file>

<file path=xl/worksheets/sheet34.xml><?xml version="1.0" encoding="utf-8"?>
<worksheet xmlns="http://schemas.openxmlformats.org/spreadsheetml/2006/main" xmlns:r="http://schemas.openxmlformats.org/officeDocument/2006/relationships">
  <dimension ref="A2:K49"/>
  <sheetViews>
    <sheetView workbookViewId="0">
      <selection activeCell="K2" sqref="K2:K5"/>
    </sheetView>
  </sheetViews>
  <sheetFormatPr defaultRowHeight="15"/>
  <cols>
    <col min="2" max="2" width="20.85546875" customWidth="1"/>
    <col min="4" max="4" width="9.85546875" customWidth="1"/>
    <col min="5" max="5" width="12.85546875" customWidth="1"/>
    <col min="6" max="6" width="11.7109375" customWidth="1"/>
    <col min="9" max="9" width="7.5703125" customWidth="1"/>
    <col min="10" max="10" width="11.7109375" customWidth="1"/>
    <col min="11" max="11" width="19" customWidth="1"/>
  </cols>
  <sheetData>
    <row r="2" spans="1:11" ht="202.5" customHeight="1">
      <c r="A2" s="586" t="s">
        <v>15</v>
      </c>
      <c r="B2" s="589" t="s">
        <v>334</v>
      </c>
      <c r="C2" s="592" t="s">
        <v>20</v>
      </c>
      <c r="D2" s="586"/>
      <c r="E2" s="59" t="s">
        <v>22</v>
      </c>
      <c r="F2" s="59" t="s">
        <v>22</v>
      </c>
      <c r="G2" s="595" t="s">
        <v>335</v>
      </c>
      <c r="H2" s="583" t="s">
        <v>270</v>
      </c>
      <c r="I2" s="586"/>
      <c r="J2" s="586" t="s">
        <v>1006</v>
      </c>
      <c r="K2" s="595" t="s">
        <v>1405</v>
      </c>
    </row>
    <row r="3" spans="1:11" ht="15" hidden="1" customHeight="1">
      <c r="A3" s="587"/>
      <c r="B3" s="590"/>
      <c r="C3" s="593"/>
      <c r="D3" s="587"/>
      <c r="E3" s="59"/>
      <c r="F3" s="60"/>
      <c r="G3" s="596"/>
      <c r="H3" s="584"/>
      <c r="I3" s="587"/>
      <c r="J3" s="587"/>
      <c r="K3" s="596"/>
    </row>
    <row r="4" spans="1:11" ht="15" hidden="1" customHeight="1">
      <c r="A4" s="587"/>
      <c r="B4" s="590"/>
      <c r="C4" s="593"/>
      <c r="D4" s="587"/>
      <c r="E4" s="581"/>
      <c r="F4" s="60" t="s">
        <v>23</v>
      </c>
      <c r="G4" s="596"/>
      <c r="H4" s="584"/>
      <c r="I4" s="587"/>
      <c r="J4" s="587"/>
      <c r="K4" s="596"/>
    </row>
    <row r="5" spans="1:11" ht="33" hidden="1" customHeight="1">
      <c r="A5" s="587"/>
      <c r="B5" s="590"/>
      <c r="C5" s="593"/>
      <c r="D5" s="587"/>
      <c r="E5" s="582"/>
      <c r="F5" s="60"/>
      <c r="G5" s="597"/>
      <c r="H5" s="585"/>
      <c r="I5" s="588"/>
      <c r="J5" s="588"/>
      <c r="K5" s="597"/>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67">
        <f>E22+E26+E31+E35+E39</f>
        <v>10880000</v>
      </c>
      <c r="F18" s="68">
        <v>2287421.9900000002</v>
      </c>
      <c r="G18" s="578"/>
      <c r="H18" s="598"/>
      <c r="I18" s="598"/>
      <c r="J18" s="598"/>
      <c r="K18" s="579"/>
    </row>
    <row r="19" spans="1:11">
      <c r="A19" s="587"/>
      <c r="B19" s="590"/>
      <c r="C19" s="593"/>
      <c r="D19" s="587"/>
      <c r="E19" s="581"/>
      <c r="F19" s="69" t="s">
        <v>23</v>
      </c>
      <c r="G19" s="564"/>
      <c r="H19" s="599"/>
      <c r="I19" s="599"/>
      <c r="J19" s="599"/>
      <c r="K19" s="565"/>
    </row>
    <row r="20" spans="1:11">
      <c r="A20" s="588"/>
      <c r="B20" s="591"/>
      <c r="C20" s="594"/>
      <c r="D20" s="588"/>
      <c r="E20" s="582"/>
      <c r="F20" s="68">
        <v>1369631.25</v>
      </c>
      <c r="G20" s="566"/>
      <c r="H20" s="600"/>
      <c r="I20" s="600"/>
      <c r="J20" s="600"/>
      <c r="K20" s="567"/>
    </row>
    <row r="21" spans="1:11" ht="20.25" customHeight="1">
      <c r="A21" s="568" t="s">
        <v>18</v>
      </c>
      <c r="B21" s="571" t="s">
        <v>336</v>
      </c>
      <c r="C21" s="568" t="s">
        <v>20</v>
      </c>
      <c r="D21" s="574"/>
      <c r="E21" s="60" t="s">
        <v>22</v>
      </c>
      <c r="F21" s="60" t="s">
        <v>22</v>
      </c>
      <c r="G21" s="562" t="s">
        <v>21</v>
      </c>
      <c r="H21" s="564" t="s">
        <v>21</v>
      </c>
      <c r="I21" s="565"/>
      <c r="J21" s="562" t="s">
        <v>21</v>
      </c>
      <c r="K21" s="616"/>
    </row>
    <row r="22" spans="1:11">
      <c r="A22" s="569"/>
      <c r="B22" s="572"/>
      <c r="C22" s="569"/>
      <c r="D22" s="575"/>
      <c r="E22" s="61">
        <v>6280000</v>
      </c>
      <c r="F22" s="60"/>
      <c r="G22" s="562"/>
      <c r="H22" s="564"/>
      <c r="I22" s="565"/>
      <c r="J22" s="562"/>
      <c r="K22" s="616"/>
    </row>
    <row r="23" spans="1:11">
      <c r="A23" s="569"/>
      <c r="B23" s="572"/>
      <c r="C23" s="569"/>
      <c r="D23" s="575"/>
      <c r="E23" s="581"/>
      <c r="F23" s="60" t="s">
        <v>23</v>
      </c>
      <c r="G23" s="562"/>
      <c r="H23" s="564"/>
      <c r="I23" s="565"/>
      <c r="J23" s="562"/>
      <c r="K23" s="616"/>
    </row>
    <row r="24" spans="1:11" ht="27.75" customHeight="1">
      <c r="A24" s="570"/>
      <c r="B24" s="573"/>
      <c r="C24" s="570"/>
      <c r="D24" s="576"/>
      <c r="E24" s="582"/>
      <c r="F24" s="60"/>
      <c r="G24" s="563"/>
      <c r="H24" s="566"/>
      <c r="I24" s="567"/>
      <c r="J24" s="563"/>
      <c r="K24" s="617"/>
    </row>
    <row r="25" spans="1:11" ht="20.25" customHeight="1">
      <c r="A25" s="568" t="s">
        <v>18</v>
      </c>
      <c r="B25" s="571" t="s">
        <v>337</v>
      </c>
      <c r="C25" s="568" t="s">
        <v>20</v>
      </c>
      <c r="D25" s="574"/>
      <c r="E25" s="60" t="s">
        <v>22</v>
      </c>
      <c r="F25" s="60" t="s">
        <v>22</v>
      </c>
      <c r="G25" s="577" t="s">
        <v>21</v>
      </c>
      <c r="H25" s="578" t="s">
        <v>21</v>
      </c>
      <c r="I25" s="579"/>
      <c r="J25" s="577" t="s">
        <v>21</v>
      </c>
      <c r="K25" s="615"/>
    </row>
    <row r="26" spans="1:11">
      <c r="A26" s="569"/>
      <c r="B26" s="572"/>
      <c r="C26" s="569"/>
      <c r="D26" s="575"/>
      <c r="E26" s="61">
        <v>100000</v>
      </c>
      <c r="F26" s="60"/>
      <c r="G26" s="562"/>
      <c r="H26" s="564"/>
      <c r="I26" s="565"/>
      <c r="J26" s="562"/>
      <c r="K26" s="616"/>
    </row>
    <row r="27" spans="1:11">
      <c r="A27" s="569"/>
      <c r="B27" s="572"/>
      <c r="C27" s="569"/>
      <c r="D27" s="575"/>
      <c r="E27" s="658"/>
      <c r="F27" s="60" t="s">
        <v>23</v>
      </c>
      <c r="G27" s="562"/>
      <c r="H27" s="564"/>
      <c r="I27" s="565"/>
      <c r="J27" s="562"/>
      <c r="K27" s="616"/>
    </row>
    <row r="28" spans="1:11" ht="40.5" customHeight="1">
      <c r="A28" s="569"/>
      <c r="B28" s="572"/>
      <c r="C28" s="569"/>
      <c r="D28" s="575"/>
      <c r="E28" s="659"/>
      <c r="F28" s="89"/>
      <c r="G28" s="562"/>
      <c r="H28" s="564"/>
      <c r="I28" s="565"/>
      <c r="J28" s="562"/>
      <c r="K28" s="616"/>
    </row>
    <row r="29" spans="1:11" ht="15" hidden="1" customHeight="1">
      <c r="A29" s="570"/>
      <c r="B29" s="573"/>
      <c r="C29" s="570"/>
      <c r="D29" s="576"/>
      <c r="E29" s="660"/>
      <c r="F29" s="60"/>
      <c r="G29" s="563"/>
      <c r="H29" s="566"/>
      <c r="I29" s="567"/>
      <c r="J29" s="563"/>
      <c r="K29" s="617"/>
    </row>
    <row r="30" spans="1:11" ht="20.25" customHeight="1">
      <c r="A30" s="568" t="s">
        <v>18</v>
      </c>
      <c r="B30" s="571" t="s">
        <v>338</v>
      </c>
      <c r="C30" s="568" t="s">
        <v>20</v>
      </c>
      <c r="D30" s="574"/>
      <c r="E30" s="60" t="s">
        <v>22</v>
      </c>
      <c r="F30" s="60" t="s">
        <v>22</v>
      </c>
      <c r="G30" s="577" t="s">
        <v>21</v>
      </c>
      <c r="H30" s="578" t="s">
        <v>21</v>
      </c>
      <c r="I30" s="579"/>
      <c r="J30" s="577" t="s">
        <v>21</v>
      </c>
      <c r="K30" s="615"/>
    </row>
    <row r="31" spans="1:11">
      <c r="A31" s="569"/>
      <c r="B31" s="572"/>
      <c r="C31" s="569"/>
      <c r="D31" s="575"/>
      <c r="E31" s="61">
        <v>300000</v>
      </c>
      <c r="F31" s="60"/>
      <c r="G31" s="562"/>
      <c r="H31" s="564"/>
      <c r="I31" s="565"/>
      <c r="J31" s="562"/>
      <c r="K31" s="616"/>
    </row>
    <row r="32" spans="1:11">
      <c r="A32" s="569"/>
      <c r="B32" s="572"/>
      <c r="C32" s="569"/>
      <c r="D32" s="575"/>
      <c r="E32" s="581"/>
      <c r="F32" s="60" t="s">
        <v>23</v>
      </c>
      <c r="G32" s="562"/>
      <c r="H32" s="564"/>
      <c r="I32" s="565"/>
      <c r="J32" s="562"/>
      <c r="K32" s="616"/>
    </row>
    <row r="33" spans="1:11" ht="12.75" customHeight="1">
      <c r="A33" s="570"/>
      <c r="B33" s="573"/>
      <c r="C33" s="570"/>
      <c r="D33" s="576"/>
      <c r="E33" s="582"/>
      <c r="F33" s="60"/>
      <c r="G33" s="563"/>
      <c r="H33" s="566"/>
      <c r="I33" s="567"/>
      <c r="J33" s="563"/>
      <c r="K33" s="617"/>
    </row>
    <row r="34" spans="1:11" ht="20.25" customHeight="1">
      <c r="A34" s="568" t="s">
        <v>18</v>
      </c>
      <c r="B34" s="571" t="s">
        <v>339</v>
      </c>
      <c r="C34" s="568" t="s">
        <v>20</v>
      </c>
      <c r="D34" s="574"/>
      <c r="E34" s="60" t="s">
        <v>22</v>
      </c>
      <c r="F34" s="60" t="s">
        <v>22</v>
      </c>
      <c r="G34" s="577" t="s">
        <v>21</v>
      </c>
      <c r="H34" s="578" t="s">
        <v>21</v>
      </c>
      <c r="I34" s="579"/>
      <c r="J34" s="577" t="s">
        <v>21</v>
      </c>
      <c r="K34" s="615"/>
    </row>
    <row r="35" spans="1:11">
      <c r="A35" s="569"/>
      <c r="B35" s="572"/>
      <c r="C35" s="569"/>
      <c r="D35" s="575"/>
      <c r="E35" s="61">
        <v>200000</v>
      </c>
      <c r="F35" s="60"/>
      <c r="G35" s="562"/>
      <c r="H35" s="564"/>
      <c r="I35" s="565"/>
      <c r="J35" s="562"/>
      <c r="K35" s="616"/>
    </row>
    <row r="36" spans="1:11">
      <c r="A36" s="569"/>
      <c r="B36" s="572"/>
      <c r="C36" s="569"/>
      <c r="D36" s="575"/>
      <c r="E36" s="581"/>
      <c r="F36" s="60" t="s">
        <v>23</v>
      </c>
      <c r="G36" s="562"/>
      <c r="H36" s="564"/>
      <c r="I36" s="565"/>
      <c r="J36" s="562"/>
      <c r="K36" s="616"/>
    </row>
    <row r="37" spans="1:11" ht="16.5" customHeight="1">
      <c r="A37" s="570"/>
      <c r="B37" s="573"/>
      <c r="C37" s="570"/>
      <c r="D37" s="576"/>
      <c r="E37" s="582"/>
      <c r="F37" s="60"/>
      <c r="G37" s="563"/>
      <c r="H37" s="566"/>
      <c r="I37" s="567"/>
      <c r="J37" s="563"/>
      <c r="K37" s="617"/>
    </row>
    <row r="38" spans="1:11" ht="20.25" customHeight="1">
      <c r="A38" s="568" t="s">
        <v>18</v>
      </c>
      <c r="B38" s="571" t="s">
        <v>340</v>
      </c>
      <c r="C38" s="568" t="s">
        <v>20</v>
      </c>
      <c r="D38" s="574"/>
      <c r="E38" s="60" t="s">
        <v>22</v>
      </c>
      <c r="F38" s="60" t="s">
        <v>22</v>
      </c>
      <c r="G38" s="577" t="s">
        <v>21</v>
      </c>
      <c r="H38" s="578" t="s">
        <v>21</v>
      </c>
      <c r="I38" s="579"/>
      <c r="J38" s="577" t="s">
        <v>21</v>
      </c>
      <c r="K38" s="612" t="s">
        <v>1405</v>
      </c>
    </row>
    <row r="39" spans="1:11">
      <c r="A39" s="569"/>
      <c r="B39" s="572"/>
      <c r="C39" s="569"/>
      <c r="D39" s="575"/>
      <c r="E39" s="61">
        <v>4000000</v>
      </c>
      <c r="F39" s="59">
        <f>F43+F47</f>
        <v>2287421.9900000002</v>
      </c>
      <c r="G39" s="562"/>
      <c r="H39" s="564"/>
      <c r="I39" s="565"/>
      <c r="J39" s="562"/>
      <c r="K39" s="613"/>
    </row>
    <row r="40" spans="1:11">
      <c r="A40" s="569"/>
      <c r="B40" s="572"/>
      <c r="C40" s="569"/>
      <c r="D40" s="575"/>
      <c r="E40" s="581"/>
      <c r="F40" s="60" t="s">
        <v>23</v>
      </c>
      <c r="G40" s="562"/>
      <c r="H40" s="564"/>
      <c r="I40" s="565"/>
      <c r="J40" s="562"/>
      <c r="K40" s="613"/>
    </row>
    <row r="41" spans="1:11" ht="25.5" customHeight="1">
      <c r="A41" s="570"/>
      <c r="B41" s="573"/>
      <c r="C41" s="570"/>
      <c r="D41" s="576"/>
      <c r="E41" s="582"/>
      <c r="F41" s="59">
        <f>F45+F49</f>
        <v>1369631.25</v>
      </c>
      <c r="G41" s="563"/>
      <c r="H41" s="566"/>
      <c r="I41" s="567"/>
      <c r="J41" s="563"/>
      <c r="K41" s="614"/>
    </row>
    <row r="42" spans="1:11" ht="20.25" customHeight="1">
      <c r="A42" s="496"/>
      <c r="B42" s="629" t="s">
        <v>957</v>
      </c>
      <c r="C42" s="496"/>
      <c r="D42" s="632"/>
      <c r="E42" s="1" t="s">
        <v>22</v>
      </c>
      <c r="F42" s="1" t="s">
        <v>22</v>
      </c>
      <c r="G42" s="645" t="s">
        <v>21</v>
      </c>
      <c r="H42" s="646" t="s">
        <v>21</v>
      </c>
      <c r="I42" s="647"/>
      <c r="J42" s="645" t="s">
        <v>21</v>
      </c>
      <c r="K42" s="648" t="s">
        <v>1406</v>
      </c>
    </row>
    <row r="43" spans="1:11">
      <c r="A43" s="497"/>
      <c r="B43" s="630"/>
      <c r="C43" s="497"/>
      <c r="D43" s="633"/>
      <c r="E43" s="8"/>
      <c r="F43" s="1">
        <v>929274.51</v>
      </c>
      <c r="G43" s="635"/>
      <c r="H43" s="639"/>
      <c r="I43" s="640"/>
      <c r="J43" s="635"/>
      <c r="K43" s="643"/>
    </row>
    <row r="44" spans="1:11">
      <c r="A44" s="497"/>
      <c r="B44" s="630"/>
      <c r="C44" s="497"/>
      <c r="D44" s="633"/>
      <c r="E44" s="637"/>
      <c r="F44" s="1" t="s">
        <v>23</v>
      </c>
      <c r="G44" s="635"/>
      <c r="H44" s="639"/>
      <c r="I44" s="640"/>
      <c r="J44" s="635"/>
      <c r="K44" s="643"/>
    </row>
    <row r="45" spans="1:11" ht="42.75" customHeight="1">
      <c r="A45" s="498"/>
      <c r="B45" s="631"/>
      <c r="C45" s="498"/>
      <c r="D45" s="634"/>
      <c r="E45" s="638"/>
      <c r="F45" s="1">
        <v>690557.51</v>
      </c>
      <c r="G45" s="636"/>
      <c r="H45" s="641"/>
      <c r="I45" s="642"/>
      <c r="J45" s="636"/>
      <c r="K45" s="644"/>
    </row>
    <row r="46" spans="1:11" ht="20.25" customHeight="1">
      <c r="A46" s="496"/>
      <c r="B46" s="661" t="s">
        <v>958</v>
      </c>
      <c r="C46" s="496"/>
      <c r="D46" s="632"/>
      <c r="E46" s="1" t="s">
        <v>22</v>
      </c>
      <c r="F46" s="1" t="s">
        <v>22</v>
      </c>
      <c r="G46" s="645" t="s">
        <v>21</v>
      </c>
      <c r="H46" s="646" t="s">
        <v>21</v>
      </c>
      <c r="I46" s="647"/>
      <c r="J46" s="645" t="s">
        <v>21</v>
      </c>
      <c r="K46" s="648" t="s">
        <v>1407</v>
      </c>
    </row>
    <row r="47" spans="1:11">
      <c r="A47" s="497"/>
      <c r="B47" s="662"/>
      <c r="C47" s="497"/>
      <c r="D47" s="633"/>
      <c r="E47" s="8"/>
      <c r="F47" s="1">
        <v>1358147.48</v>
      </c>
      <c r="G47" s="635"/>
      <c r="H47" s="639"/>
      <c r="I47" s="640"/>
      <c r="J47" s="635"/>
      <c r="K47" s="643"/>
    </row>
    <row r="48" spans="1:11">
      <c r="A48" s="497"/>
      <c r="B48" s="662"/>
      <c r="C48" s="497"/>
      <c r="D48" s="633"/>
      <c r="E48" s="637"/>
      <c r="F48" s="1" t="s">
        <v>23</v>
      </c>
      <c r="G48" s="635"/>
      <c r="H48" s="639"/>
      <c r="I48" s="640"/>
      <c r="J48" s="635"/>
      <c r="K48" s="643"/>
    </row>
    <row r="49" spans="1:11" ht="69" customHeight="1">
      <c r="A49" s="498"/>
      <c r="B49" s="663"/>
      <c r="C49" s="498"/>
      <c r="D49" s="634"/>
      <c r="E49" s="638"/>
      <c r="F49" s="1">
        <v>679073.74</v>
      </c>
      <c r="G49" s="636"/>
      <c r="H49" s="641"/>
      <c r="I49" s="642"/>
      <c r="J49" s="636"/>
      <c r="K49" s="644"/>
    </row>
  </sheetData>
  <mergeCells count="90">
    <mergeCell ref="H42:I45"/>
    <mergeCell ref="J42:J45"/>
    <mergeCell ref="K42:K45"/>
    <mergeCell ref="E44:E45"/>
    <mergeCell ref="A46:A49"/>
    <mergeCell ref="B46:B49"/>
    <mergeCell ref="C46:C49"/>
    <mergeCell ref="D46:D49"/>
    <mergeCell ref="G46:G49"/>
    <mergeCell ref="H46:I49"/>
    <mergeCell ref="J46:J49"/>
    <mergeCell ref="K46:K49"/>
    <mergeCell ref="E48:E49"/>
    <mergeCell ref="A42:A45"/>
    <mergeCell ref="B42:B45"/>
    <mergeCell ref="C42:C45"/>
    <mergeCell ref="D42:D45"/>
    <mergeCell ref="G42:G45"/>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K25:K29"/>
    <mergeCell ref="E27:E29"/>
    <mergeCell ref="A30:A33"/>
    <mergeCell ref="B30:B33"/>
    <mergeCell ref="C30:C33"/>
    <mergeCell ref="D30:D33"/>
    <mergeCell ref="G30:G33"/>
    <mergeCell ref="H30:I33"/>
    <mergeCell ref="J30:J33"/>
    <mergeCell ref="K30:K33"/>
    <mergeCell ref="E32:E33"/>
    <mergeCell ref="A34:A37"/>
    <mergeCell ref="B34:B37"/>
    <mergeCell ref="C34:C37"/>
    <mergeCell ref="D34:D37"/>
    <mergeCell ref="A38:A41"/>
    <mergeCell ref="B38:B41"/>
    <mergeCell ref="C38:C41"/>
    <mergeCell ref="D38:D41"/>
    <mergeCell ref="G38:G41"/>
    <mergeCell ref="J38:J41"/>
    <mergeCell ref="K38:K41"/>
    <mergeCell ref="E40:E41"/>
    <mergeCell ref="H34:I37"/>
    <mergeCell ref="J34:J37"/>
    <mergeCell ref="K34:K37"/>
    <mergeCell ref="E36:E37"/>
    <mergeCell ref="H38:I41"/>
    <mergeCell ref="G34:G37"/>
  </mergeCells>
  <pageMargins left="0.98425196850393704" right="0.19685039370078741" top="0.74803149606299213" bottom="0.74803149606299213" header="0.31496062992125984" footer="0.31496062992125984"/>
  <pageSetup paperSize="8" firstPageNumber="67" orientation="portrait" useFirstPageNumber="1" r:id="rId1"/>
  <headerFooter>
    <oddFooter>&amp;R&amp;P</oddFooter>
  </headerFooter>
</worksheet>
</file>

<file path=xl/worksheets/sheet35.xml><?xml version="1.0" encoding="utf-8"?>
<worksheet xmlns="http://schemas.openxmlformats.org/spreadsheetml/2006/main" xmlns:r="http://schemas.openxmlformats.org/officeDocument/2006/relationships">
  <dimension ref="A2:K217"/>
  <sheetViews>
    <sheetView topLeftCell="A111" workbookViewId="0">
      <selection activeCell="B117" sqref="B117:B121"/>
    </sheetView>
  </sheetViews>
  <sheetFormatPr defaultRowHeight="15"/>
  <cols>
    <col min="2" max="2" width="20.85546875" customWidth="1"/>
    <col min="4" max="4" width="8.7109375" customWidth="1"/>
    <col min="5" max="5" width="12" customWidth="1"/>
    <col min="6" max="6" width="11.7109375" customWidth="1"/>
    <col min="10" max="10" width="11.7109375" customWidth="1"/>
    <col min="11" max="11" width="19.42578125" customWidth="1"/>
  </cols>
  <sheetData>
    <row r="2" spans="1:11" ht="177" customHeight="1">
      <c r="A2" s="550" t="s">
        <v>15</v>
      </c>
      <c r="B2" s="551" t="s">
        <v>341</v>
      </c>
      <c r="C2" s="552" t="s">
        <v>20</v>
      </c>
      <c r="D2" s="550"/>
      <c r="E2" s="274" t="s">
        <v>22</v>
      </c>
      <c r="F2" s="274" t="s">
        <v>22</v>
      </c>
      <c r="G2" s="556" t="s">
        <v>342</v>
      </c>
      <c r="H2" s="550">
        <v>4</v>
      </c>
      <c r="I2" s="550">
        <v>19</v>
      </c>
      <c r="J2" s="550" t="s">
        <v>1303</v>
      </c>
      <c r="K2" s="555" t="s">
        <v>1380</v>
      </c>
    </row>
    <row r="3" spans="1:11" ht="15" hidden="1" customHeight="1">
      <c r="A3" s="550"/>
      <c r="B3" s="551"/>
      <c r="C3" s="552"/>
      <c r="D3" s="550"/>
      <c r="E3" s="274"/>
      <c r="F3" s="273"/>
      <c r="G3" s="556"/>
      <c r="H3" s="550"/>
      <c r="I3" s="550"/>
      <c r="J3" s="550"/>
      <c r="K3" s="555"/>
    </row>
    <row r="4" spans="1:11" ht="15" hidden="1" customHeight="1">
      <c r="A4" s="550"/>
      <c r="B4" s="551"/>
      <c r="C4" s="552"/>
      <c r="D4" s="550"/>
      <c r="E4" s="548"/>
      <c r="F4" s="273" t="s">
        <v>23</v>
      </c>
      <c r="G4" s="556"/>
      <c r="H4" s="550"/>
      <c r="I4" s="550"/>
      <c r="J4" s="550"/>
      <c r="K4" s="555"/>
    </row>
    <row r="5" spans="1:11" ht="33" hidden="1" customHeight="1">
      <c r="A5" s="550"/>
      <c r="B5" s="551"/>
      <c r="C5" s="552"/>
      <c r="D5" s="550"/>
      <c r="E5" s="548"/>
      <c r="F5" s="273"/>
      <c r="G5" s="556"/>
      <c r="H5" s="550"/>
      <c r="I5" s="550"/>
      <c r="J5" s="550"/>
      <c r="K5" s="555"/>
    </row>
    <row r="6" spans="1:11" ht="20.25" hidden="1" customHeight="1">
      <c r="A6" s="550"/>
      <c r="B6" s="551"/>
      <c r="C6" s="552"/>
      <c r="D6" s="550"/>
      <c r="E6" s="274" t="s">
        <v>22</v>
      </c>
      <c r="F6" s="273" t="s">
        <v>22</v>
      </c>
      <c r="G6" s="541" t="s">
        <v>21</v>
      </c>
      <c r="H6" s="541" t="s">
        <v>21</v>
      </c>
      <c r="I6" s="541"/>
      <c r="J6" s="541" t="s">
        <v>21</v>
      </c>
      <c r="K6" s="549"/>
    </row>
    <row r="7" spans="1:11" ht="15" hidden="1" customHeight="1">
      <c r="A7" s="550"/>
      <c r="B7" s="551"/>
      <c r="C7" s="552"/>
      <c r="D7" s="550"/>
      <c r="E7" s="237">
        <v>59166800</v>
      </c>
      <c r="F7" s="273"/>
      <c r="G7" s="541"/>
      <c r="H7" s="541"/>
      <c r="I7" s="541"/>
      <c r="J7" s="541"/>
      <c r="K7" s="549"/>
    </row>
    <row r="8" spans="1:11" ht="15" hidden="1" customHeight="1">
      <c r="A8" s="550"/>
      <c r="B8" s="551"/>
      <c r="C8" s="552"/>
      <c r="D8" s="550"/>
      <c r="E8" s="548"/>
      <c r="F8" s="273" t="s">
        <v>23</v>
      </c>
      <c r="G8" s="541"/>
      <c r="H8" s="541"/>
      <c r="I8" s="541"/>
      <c r="J8" s="541"/>
      <c r="K8" s="549"/>
    </row>
    <row r="9" spans="1:11" ht="15" hidden="1" customHeight="1">
      <c r="A9" s="550"/>
      <c r="B9" s="551"/>
      <c r="C9" s="552"/>
      <c r="D9" s="550"/>
      <c r="E9" s="548"/>
      <c r="F9" s="273"/>
      <c r="G9" s="541"/>
      <c r="H9" s="541"/>
      <c r="I9" s="541"/>
      <c r="J9" s="541"/>
      <c r="K9" s="549"/>
    </row>
    <row r="10" spans="1:11" ht="20.25" hidden="1" customHeight="1">
      <c r="A10" s="550"/>
      <c r="B10" s="551"/>
      <c r="C10" s="552"/>
      <c r="D10" s="550"/>
      <c r="E10" s="274" t="s">
        <v>22</v>
      </c>
      <c r="F10" s="273" t="s">
        <v>22</v>
      </c>
      <c r="G10" s="541" t="s">
        <v>21</v>
      </c>
      <c r="H10" s="541" t="s">
        <v>21</v>
      </c>
      <c r="I10" s="541"/>
      <c r="J10" s="541" t="s">
        <v>21</v>
      </c>
      <c r="K10" s="549"/>
    </row>
    <row r="11" spans="1:11" ht="15" hidden="1" customHeight="1">
      <c r="A11" s="550"/>
      <c r="B11" s="551"/>
      <c r="C11" s="552"/>
      <c r="D11" s="550"/>
      <c r="E11" s="237">
        <v>35070000</v>
      </c>
      <c r="F11" s="273"/>
      <c r="G11" s="541"/>
      <c r="H11" s="541"/>
      <c r="I11" s="541"/>
      <c r="J11" s="541"/>
      <c r="K11" s="549"/>
    </row>
    <row r="12" spans="1:11" ht="15" hidden="1" customHeight="1">
      <c r="A12" s="550"/>
      <c r="B12" s="551"/>
      <c r="C12" s="552"/>
      <c r="D12" s="550"/>
      <c r="E12" s="548"/>
      <c r="F12" s="273" t="s">
        <v>23</v>
      </c>
      <c r="G12" s="541"/>
      <c r="H12" s="541"/>
      <c r="I12" s="541"/>
      <c r="J12" s="541"/>
      <c r="K12" s="549"/>
    </row>
    <row r="13" spans="1:11" ht="15" hidden="1" customHeight="1">
      <c r="A13" s="550"/>
      <c r="B13" s="551"/>
      <c r="C13" s="552"/>
      <c r="D13" s="550"/>
      <c r="E13" s="548"/>
      <c r="F13" s="273"/>
      <c r="G13" s="541"/>
      <c r="H13" s="541"/>
      <c r="I13" s="541"/>
      <c r="J13" s="541"/>
      <c r="K13" s="549"/>
    </row>
    <row r="14" spans="1:11" ht="20.25" hidden="1" customHeight="1">
      <c r="A14" s="550"/>
      <c r="B14" s="551"/>
      <c r="C14" s="552"/>
      <c r="D14" s="550"/>
      <c r="E14" s="274" t="s">
        <v>22</v>
      </c>
      <c r="F14" s="273" t="s">
        <v>22</v>
      </c>
      <c r="G14" s="541" t="s">
        <v>21</v>
      </c>
      <c r="H14" s="541" t="s">
        <v>21</v>
      </c>
      <c r="I14" s="541"/>
      <c r="J14" s="541" t="s">
        <v>21</v>
      </c>
      <c r="K14" s="549"/>
    </row>
    <row r="15" spans="1:11" ht="15" hidden="1" customHeight="1">
      <c r="A15" s="550"/>
      <c r="B15" s="551"/>
      <c r="C15" s="552"/>
      <c r="D15" s="550"/>
      <c r="E15" s="237">
        <v>1100000</v>
      </c>
      <c r="F15" s="273"/>
      <c r="G15" s="541"/>
      <c r="H15" s="541"/>
      <c r="I15" s="541"/>
      <c r="J15" s="541"/>
      <c r="K15" s="549"/>
    </row>
    <row r="16" spans="1:11" ht="15" hidden="1" customHeight="1">
      <c r="A16" s="550"/>
      <c r="B16" s="551"/>
      <c r="C16" s="552"/>
      <c r="D16" s="550"/>
      <c r="E16" s="548"/>
      <c r="F16" s="273" t="s">
        <v>23</v>
      </c>
      <c r="G16" s="541"/>
      <c r="H16" s="541"/>
      <c r="I16" s="541"/>
      <c r="J16" s="541"/>
      <c r="K16" s="549"/>
    </row>
    <row r="17" spans="1:11" ht="15" hidden="1" customHeight="1">
      <c r="A17" s="550"/>
      <c r="B17" s="551"/>
      <c r="C17" s="552"/>
      <c r="D17" s="550"/>
      <c r="E17" s="548"/>
      <c r="F17" s="273"/>
      <c r="G17" s="541"/>
      <c r="H17" s="541"/>
      <c r="I17" s="541"/>
      <c r="J17" s="541"/>
      <c r="K17" s="549"/>
    </row>
    <row r="18" spans="1:11">
      <c r="A18" s="550"/>
      <c r="B18" s="551"/>
      <c r="C18" s="552"/>
      <c r="D18" s="550"/>
      <c r="E18" s="276">
        <f>E22+E118+E147+E179+E203</f>
        <v>104408905</v>
      </c>
      <c r="F18" s="276">
        <f>F22+F118+F147+F179+F203</f>
        <v>55972596.509999998</v>
      </c>
      <c r="G18" s="541"/>
      <c r="H18" s="541"/>
      <c r="I18" s="541"/>
      <c r="J18" s="541"/>
      <c r="K18" s="541"/>
    </row>
    <row r="19" spans="1:11">
      <c r="A19" s="550"/>
      <c r="B19" s="551"/>
      <c r="C19" s="552"/>
      <c r="D19" s="550"/>
      <c r="E19" s="548"/>
      <c r="F19" s="274" t="s">
        <v>23</v>
      </c>
      <c r="G19" s="541"/>
      <c r="H19" s="541"/>
      <c r="I19" s="541"/>
      <c r="J19" s="541"/>
      <c r="K19" s="541"/>
    </row>
    <row r="20" spans="1:11" ht="27.75" customHeight="1">
      <c r="A20" s="550"/>
      <c r="B20" s="551"/>
      <c r="C20" s="552"/>
      <c r="D20" s="550"/>
      <c r="E20" s="548"/>
      <c r="F20" s="274">
        <f>F24+F120+F149+F181+F205</f>
        <v>40572077.439999998</v>
      </c>
      <c r="G20" s="541"/>
      <c r="H20" s="541"/>
      <c r="I20" s="541"/>
      <c r="J20" s="541"/>
      <c r="K20" s="541"/>
    </row>
    <row r="21" spans="1:11" ht="20.25" customHeight="1">
      <c r="A21" s="543" t="s">
        <v>18</v>
      </c>
      <c r="B21" s="544" t="s">
        <v>343</v>
      </c>
      <c r="C21" s="543" t="s">
        <v>20</v>
      </c>
      <c r="D21" s="545"/>
      <c r="E21" s="272" t="s">
        <v>22</v>
      </c>
      <c r="F21" s="272" t="s">
        <v>22</v>
      </c>
      <c r="G21" s="541" t="s">
        <v>21</v>
      </c>
      <c r="H21" s="541" t="s">
        <v>21</v>
      </c>
      <c r="I21" s="541"/>
      <c r="J21" s="541" t="s">
        <v>21</v>
      </c>
      <c r="K21" s="542" t="s">
        <v>1381</v>
      </c>
    </row>
    <row r="22" spans="1:11">
      <c r="A22" s="543"/>
      <c r="B22" s="544"/>
      <c r="C22" s="543"/>
      <c r="D22" s="545"/>
      <c r="E22" s="240">
        <v>25502289</v>
      </c>
      <c r="F22" s="272">
        <f>F26+F30+F34+F38+F42+F46+F50+F54+F58+F62+F66+F70+F74+F78+F82+F86+F90+F94+F98+F102+F106+F110+F114</f>
        <v>32349918.080000002</v>
      </c>
      <c r="G22" s="541"/>
      <c r="H22" s="541"/>
      <c r="I22" s="541"/>
      <c r="J22" s="541"/>
      <c r="K22" s="542"/>
    </row>
    <row r="23" spans="1:11">
      <c r="A23" s="543"/>
      <c r="B23" s="544"/>
      <c r="C23" s="543"/>
      <c r="D23" s="545"/>
      <c r="E23" s="540"/>
      <c r="F23" s="272" t="s">
        <v>23</v>
      </c>
      <c r="G23" s="541"/>
      <c r="H23" s="541"/>
      <c r="I23" s="541"/>
      <c r="J23" s="541"/>
      <c r="K23" s="542"/>
    </row>
    <row r="24" spans="1:11" ht="36.75" customHeight="1">
      <c r="A24" s="543"/>
      <c r="B24" s="544"/>
      <c r="C24" s="543"/>
      <c r="D24" s="545"/>
      <c r="E24" s="540"/>
      <c r="F24" s="272">
        <f>F28+F32+F36+F40+F44+F48+F52+F56+F64+F68+F72+F76+F80+F60+F84+F88+F92+F96+F100+F104+F108+F112+F116</f>
        <v>20754916.549999997</v>
      </c>
      <c r="G24" s="541"/>
      <c r="H24" s="541"/>
      <c r="I24" s="541"/>
      <c r="J24" s="541"/>
      <c r="K24" s="542"/>
    </row>
    <row r="25" spans="1:11" ht="20.25" customHeight="1">
      <c r="A25" s="446"/>
      <c r="B25" s="447" t="s">
        <v>674</v>
      </c>
      <c r="C25" s="446"/>
      <c r="D25" s="448">
        <v>2011</v>
      </c>
      <c r="E25" s="448"/>
      <c r="F25" s="271" t="s">
        <v>22</v>
      </c>
      <c r="G25" s="449" t="s">
        <v>21</v>
      </c>
      <c r="H25" s="449" t="s">
        <v>21</v>
      </c>
      <c r="I25" s="449"/>
      <c r="J25" s="449" t="s">
        <v>21</v>
      </c>
      <c r="K25" s="450" t="s">
        <v>1383</v>
      </c>
    </row>
    <row r="26" spans="1:11">
      <c r="A26" s="446"/>
      <c r="B26" s="447"/>
      <c r="C26" s="446"/>
      <c r="D26" s="448"/>
      <c r="E26" s="488"/>
      <c r="F26" s="271">
        <v>939274.53</v>
      </c>
      <c r="G26" s="449"/>
      <c r="H26" s="449"/>
      <c r="I26" s="449"/>
      <c r="J26" s="449"/>
      <c r="K26" s="450"/>
    </row>
    <row r="27" spans="1:11">
      <c r="A27" s="446"/>
      <c r="B27" s="447"/>
      <c r="C27" s="446"/>
      <c r="D27" s="448"/>
      <c r="E27" s="488"/>
      <c r="F27" s="271" t="s">
        <v>23</v>
      </c>
      <c r="G27" s="449"/>
      <c r="H27" s="449"/>
      <c r="I27" s="449"/>
      <c r="J27" s="449"/>
      <c r="K27" s="450"/>
    </row>
    <row r="28" spans="1:11" ht="15.75" customHeight="1">
      <c r="A28" s="446"/>
      <c r="B28" s="447"/>
      <c r="C28" s="446"/>
      <c r="D28" s="448"/>
      <c r="E28" s="488"/>
      <c r="F28" s="271">
        <v>798382.41</v>
      </c>
      <c r="G28" s="449"/>
      <c r="H28" s="449"/>
      <c r="I28" s="449"/>
      <c r="J28" s="449"/>
      <c r="K28" s="450"/>
    </row>
    <row r="29" spans="1:11" ht="20.25" customHeight="1">
      <c r="A29" s="446"/>
      <c r="B29" s="447" t="s">
        <v>675</v>
      </c>
      <c r="C29" s="446"/>
      <c r="D29" s="448">
        <v>2011</v>
      </c>
      <c r="E29" s="448"/>
      <c r="F29" s="271" t="s">
        <v>22</v>
      </c>
      <c r="G29" s="449" t="s">
        <v>21</v>
      </c>
      <c r="H29" s="449" t="s">
        <v>21</v>
      </c>
      <c r="I29" s="449"/>
      <c r="J29" s="449" t="s">
        <v>21</v>
      </c>
      <c r="K29" s="450" t="s">
        <v>1384</v>
      </c>
    </row>
    <row r="30" spans="1:11">
      <c r="A30" s="446"/>
      <c r="B30" s="447"/>
      <c r="C30" s="446"/>
      <c r="D30" s="448"/>
      <c r="E30" s="488"/>
      <c r="F30" s="271">
        <v>1930948</v>
      </c>
      <c r="G30" s="449"/>
      <c r="H30" s="449"/>
      <c r="I30" s="449"/>
      <c r="J30" s="449"/>
      <c r="K30" s="450"/>
    </row>
    <row r="31" spans="1:11">
      <c r="A31" s="446"/>
      <c r="B31" s="447"/>
      <c r="C31" s="446"/>
      <c r="D31" s="448"/>
      <c r="E31" s="488"/>
      <c r="F31" s="271" t="s">
        <v>23</v>
      </c>
      <c r="G31" s="449"/>
      <c r="H31" s="449"/>
      <c r="I31" s="449"/>
      <c r="J31" s="449"/>
      <c r="K31" s="450"/>
    </row>
    <row r="32" spans="1:11" ht="12.75" customHeight="1">
      <c r="A32" s="446"/>
      <c r="B32" s="447"/>
      <c r="C32" s="446"/>
      <c r="D32" s="448"/>
      <c r="E32" s="488"/>
      <c r="F32" s="271">
        <v>1641304.9</v>
      </c>
      <c r="G32" s="449"/>
      <c r="H32" s="449"/>
      <c r="I32" s="449"/>
      <c r="J32" s="449"/>
      <c r="K32" s="450"/>
    </row>
    <row r="33" spans="1:11" ht="20.25" customHeight="1">
      <c r="A33" s="446"/>
      <c r="B33" s="447" t="s">
        <v>677</v>
      </c>
      <c r="C33" s="446"/>
      <c r="D33" s="448">
        <v>2012</v>
      </c>
      <c r="E33" s="448"/>
      <c r="F33" s="271" t="s">
        <v>22</v>
      </c>
      <c r="G33" s="449" t="s">
        <v>21</v>
      </c>
      <c r="H33" s="449" t="s">
        <v>21</v>
      </c>
      <c r="I33" s="449"/>
      <c r="J33" s="449" t="s">
        <v>21</v>
      </c>
      <c r="K33" s="450" t="s">
        <v>1385</v>
      </c>
    </row>
    <row r="34" spans="1:11">
      <c r="A34" s="446"/>
      <c r="B34" s="447"/>
      <c r="C34" s="446"/>
      <c r="D34" s="448"/>
      <c r="E34" s="488"/>
      <c r="F34" s="271">
        <v>9026894</v>
      </c>
      <c r="G34" s="449"/>
      <c r="H34" s="449"/>
      <c r="I34" s="449"/>
      <c r="J34" s="449"/>
      <c r="K34" s="450"/>
    </row>
    <row r="35" spans="1:11">
      <c r="A35" s="446"/>
      <c r="B35" s="447"/>
      <c r="C35" s="446"/>
      <c r="D35" s="448"/>
      <c r="E35" s="488"/>
      <c r="F35" s="271" t="s">
        <v>23</v>
      </c>
      <c r="G35" s="449"/>
      <c r="H35" s="449"/>
      <c r="I35" s="449"/>
      <c r="J35" s="449"/>
      <c r="K35" s="450"/>
    </row>
    <row r="36" spans="1:11" ht="104.25" customHeight="1">
      <c r="A36" s="446"/>
      <c r="B36" s="447"/>
      <c r="C36" s="446"/>
      <c r="D36" s="448"/>
      <c r="E36" s="488"/>
      <c r="F36" s="271">
        <v>1096698.03</v>
      </c>
      <c r="G36" s="449"/>
      <c r="H36" s="449"/>
      <c r="I36" s="449"/>
      <c r="J36" s="449"/>
      <c r="K36" s="450"/>
    </row>
    <row r="37" spans="1:11" ht="20.25" customHeight="1">
      <c r="A37" s="446"/>
      <c r="B37" s="447" t="s">
        <v>679</v>
      </c>
      <c r="C37" s="446"/>
      <c r="D37" s="448">
        <v>2012</v>
      </c>
      <c r="E37" s="448"/>
      <c r="F37" s="271" t="s">
        <v>22</v>
      </c>
      <c r="G37" s="449" t="s">
        <v>21</v>
      </c>
      <c r="H37" s="449" t="s">
        <v>21</v>
      </c>
      <c r="I37" s="449"/>
      <c r="J37" s="449" t="s">
        <v>21</v>
      </c>
      <c r="K37" s="450" t="s">
        <v>1386</v>
      </c>
    </row>
    <row r="38" spans="1:11">
      <c r="A38" s="446"/>
      <c r="B38" s="447"/>
      <c r="C38" s="446"/>
      <c r="D38" s="448"/>
      <c r="E38" s="488"/>
      <c r="F38" s="271">
        <v>742480.58</v>
      </c>
      <c r="G38" s="449"/>
      <c r="H38" s="449"/>
      <c r="I38" s="449"/>
      <c r="J38" s="449"/>
      <c r="K38" s="450"/>
    </row>
    <row r="39" spans="1:11">
      <c r="A39" s="446"/>
      <c r="B39" s="447"/>
      <c r="C39" s="446"/>
      <c r="D39" s="448"/>
      <c r="E39" s="488"/>
      <c r="F39" s="271" t="s">
        <v>23</v>
      </c>
      <c r="G39" s="449"/>
      <c r="H39" s="449"/>
      <c r="I39" s="449"/>
      <c r="J39" s="449"/>
      <c r="K39" s="450"/>
    </row>
    <row r="40" spans="1:11" ht="29.25" customHeight="1">
      <c r="A40" s="446"/>
      <c r="B40" s="447"/>
      <c r="C40" s="446"/>
      <c r="D40" s="448"/>
      <c r="E40" s="488"/>
      <c r="F40" s="271">
        <v>586583.14</v>
      </c>
      <c r="G40" s="449"/>
      <c r="H40" s="449"/>
      <c r="I40" s="449"/>
      <c r="J40" s="449"/>
      <c r="K40" s="450"/>
    </row>
    <row r="41" spans="1:11" s="23" customFormat="1" ht="20.25" customHeight="1">
      <c r="A41" s="446"/>
      <c r="B41" s="447" t="s">
        <v>683</v>
      </c>
      <c r="C41" s="446"/>
      <c r="D41" s="448">
        <v>2013</v>
      </c>
      <c r="E41" s="448"/>
      <c r="F41" s="271" t="s">
        <v>22</v>
      </c>
      <c r="G41" s="449" t="s">
        <v>21</v>
      </c>
      <c r="H41" s="449" t="s">
        <v>21</v>
      </c>
      <c r="I41" s="449"/>
      <c r="J41" s="449" t="s">
        <v>21</v>
      </c>
      <c r="K41" s="450" t="s">
        <v>1374</v>
      </c>
    </row>
    <row r="42" spans="1:11" s="23" customFormat="1">
      <c r="A42" s="446"/>
      <c r="B42" s="447"/>
      <c r="C42" s="446"/>
      <c r="D42" s="448"/>
      <c r="E42" s="488"/>
      <c r="F42" s="271">
        <v>2162162.4900000002</v>
      </c>
      <c r="G42" s="449"/>
      <c r="H42" s="449"/>
      <c r="I42" s="449"/>
      <c r="J42" s="449"/>
      <c r="K42" s="450"/>
    </row>
    <row r="43" spans="1:11" s="23" customFormat="1">
      <c r="A43" s="446"/>
      <c r="B43" s="447"/>
      <c r="C43" s="446"/>
      <c r="D43" s="448"/>
      <c r="E43" s="488"/>
      <c r="F43" s="271" t="s">
        <v>23</v>
      </c>
      <c r="G43" s="449"/>
      <c r="H43" s="449"/>
      <c r="I43" s="449"/>
      <c r="J43" s="449"/>
      <c r="K43" s="450"/>
    </row>
    <row r="44" spans="1:11" s="23" customFormat="1" ht="91.5" customHeight="1">
      <c r="A44" s="446"/>
      <c r="B44" s="447"/>
      <c r="C44" s="446"/>
      <c r="D44" s="448"/>
      <c r="E44" s="488"/>
      <c r="F44" s="271">
        <v>1837838.11</v>
      </c>
      <c r="G44" s="449"/>
      <c r="H44" s="449"/>
      <c r="I44" s="449"/>
      <c r="J44" s="449"/>
      <c r="K44" s="450"/>
    </row>
    <row r="45" spans="1:11" ht="20.25" customHeight="1">
      <c r="A45" s="446"/>
      <c r="B45" s="447" t="s">
        <v>690</v>
      </c>
      <c r="C45" s="446"/>
      <c r="D45" s="448">
        <v>2012</v>
      </c>
      <c r="E45" s="448"/>
      <c r="F45" s="271" t="s">
        <v>22</v>
      </c>
      <c r="G45" s="449" t="s">
        <v>21</v>
      </c>
      <c r="H45" s="449" t="s">
        <v>21</v>
      </c>
      <c r="I45" s="449"/>
      <c r="J45" s="449" t="s">
        <v>21</v>
      </c>
      <c r="K45" s="450" t="s">
        <v>1387</v>
      </c>
    </row>
    <row r="46" spans="1:11">
      <c r="A46" s="446"/>
      <c r="B46" s="447"/>
      <c r="C46" s="446"/>
      <c r="D46" s="448"/>
      <c r="E46" s="488"/>
      <c r="F46" s="271">
        <v>710905</v>
      </c>
      <c r="G46" s="449"/>
      <c r="H46" s="449"/>
      <c r="I46" s="449"/>
      <c r="J46" s="449"/>
      <c r="K46" s="450"/>
    </row>
    <row r="47" spans="1:11">
      <c r="A47" s="446"/>
      <c r="B47" s="447"/>
      <c r="C47" s="446"/>
      <c r="D47" s="448"/>
      <c r="E47" s="488"/>
      <c r="F47" s="271" t="s">
        <v>23</v>
      </c>
      <c r="G47" s="449"/>
      <c r="H47" s="449"/>
      <c r="I47" s="449"/>
      <c r="J47" s="449"/>
      <c r="K47" s="450"/>
    </row>
    <row r="48" spans="1:11" ht="56.25" customHeight="1">
      <c r="A48" s="446"/>
      <c r="B48" s="447"/>
      <c r="C48" s="446"/>
      <c r="D48" s="448"/>
      <c r="E48" s="488"/>
      <c r="F48" s="271">
        <v>604269.25</v>
      </c>
      <c r="G48" s="449"/>
      <c r="H48" s="449"/>
      <c r="I48" s="449"/>
      <c r="J48" s="449"/>
      <c r="K48" s="450"/>
    </row>
    <row r="49" spans="1:11" ht="20.25" customHeight="1">
      <c r="A49" s="446"/>
      <c r="B49" s="447" t="s">
        <v>691</v>
      </c>
      <c r="C49" s="446"/>
      <c r="D49" s="448">
        <v>2012</v>
      </c>
      <c r="E49" s="448"/>
      <c r="F49" s="271" t="s">
        <v>22</v>
      </c>
      <c r="G49" s="449" t="s">
        <v>21</v>
      </c>
      <c r="H49" s="449" t="s">
        <v>21</v>
      </c>
      <c r="I49" s="449"/>
      <c r="J49" s="449" t="s">
        <v>21</v>
      </c>
      <c r="K49" s="450" t="s">
        <v>1388</v>
      </c>
    </row>
    <row r="50" spans="1:11">
      <c r="A50" s="446"/>
      <c r="B50" s="447"/>
      <c r="C50" s="446"/>
      <c r="D50" s="448"/>
      <c r="E50" s="488"/>
      <c r="F50" s="271">
        <v>1396749</v>
      </c>
      <c r="G50" s="449"/>
      <c r="H50" s="449"/>
      <c r="I50" s="449"/>
      <c r="J50" s="449"/>
      <c r="K50" s="450"/>
    </row>
    <row r="51" spans="1:11">
      <c r="A51" s="446"/>
      <c r="B51" s="447"/>
      <c r="C51" s="446"/>
      <c r="D51" s="448"/>
      <c r="E51" s="488"/>
      <c r="F51" s="271" t="s">
        <v>23</v>
      </c>
      <c r="G51" s="449"/>
      <c r="H51" s="449"/>
      <c r="I51" s="449"/>
      <c r="J51" s="449"/>
      <c r="K51" s="450"/>
    </row>
    <row r="52" spans="1:11" ht="23.25" customHeight="1">
      <c r="A52" s="446"/>
      <c r="B52" s="447"/>
      <c r="C52" s="446"/>
      <c r="D52" s="448"/>
      <c r="E52" s="488"/>
      <c r="F52" s="271">
        <v>1187236.6499999999</v>
      </c>
      <c r="G52" s="449"/>
      <c r="H52" s="449"/>
      <c r="I52" s="449"/>
      <c r="J52" s="449"/>
      <c r="K52" s="450"/>
    </row>
    <row r="53" spans="1:11" ht="20.25" customHeight="1">
      <c r="A53" s="446"/>
      <c r="B53" s="447" t="s">
        <v>692</v>
      </c>
      <c r="C53" s="446"/>
      <c r="D53" s="448">
        <v>2012</v>
      </c>
      <c r="E53" s="448"/>
      <c r="F53" s="271" t="s">
        <v>22</v>
      </c>
      <c r="G53" s="449" t="s">
        <v>21</v>
      </c>
      <c r="H53" s="449" t="s">
        <v>21</v>
      </c>
      <c r="I53" s="449"/>
      <c r="J53" s="449" t="s">
        <v>21</v>
      </c>
      <c r="K53" s="450" t="s">
        <v>1375</v>
      </c>
    </row>
    <row r="54" spans="1:11">
      <c r="A54" s="446"/>
      <c r="B54" s="447"/>
      <c r="C54" s="446"/>
      <c r="D54" s="448"/>
      <c r="E54" s="488"/>
      <c r="F54" s="271">
        <v>1268184</v>
      </c>
      <c r="G54" s="449"/>
      <c r="H54" s="449"/>
      <c r="I54" s="449"/>
      <c r="J54" s="449"/>
      <c r="K54" s="450"/>
    </row>
    <row r="55" spans="1:11">
      <c r="A55" s="446"/>
      <c r="B55" s="447"/>
      <c r="C55" s="446"/>
      <c r="D55" s="448"/>
      <c r="E55" s="488"/>
      <c r="F55" s="271" t="s">
        <v>23</v>
      </c>
      <c r="G55" s="449"/>
      <c r="H55" s="449"/>
      <c r="I55" s="449"/>
      <c r="J55" s="449"/>
      <c r="K55" s="450"/>
    </row>
    <row r="56" spans="1:11" ht="41.25" customHeight="1">
      <c r="A56" s="446"/>
      <c r="B56" s="447"/>
      <c r="C56" s="446"/>
      <c r="D56" s="448"/>
      <c r="E56" s="488"/>
      <c r="F56" s="271">
        <v>1077956.3999999999</v>
      </c>
      <c r="G56" s="449"/>
      <c r="H56" s="449"/>
      <c r="I56" s="449"/>
      <c r="J56" s="449"/>
      <c r="K56" s="450"/>
    </row>
    <row r="57" spans="1:11" ht="20.25" customHeight="1">
      <c r="A57" s="446"/>
      <c r="B57" s="447" t="s">
        <v>694</v>
      </c>
      <c r="C57" s="446"/>
      <c r="D57" s="448">
        <v>2012</v>
      </c>
      <c r="E57" s="448"/>
      <c r="F57" s="271" t="s">
        <v>22</v>
      </c>
      <c r="G57" s="449" t="s">
        <v>21</v>
      </c>
      <c r="H57" s="449" t="s">
        <v>21</v>
      </c>
      <c r="I57" s="449"/>
      <c r="J57" s="449" t="s">
        <v>21</v>
      </c>
      <c r="K57" s="450" t="s">
        <v>1389</v>
      </c>
    </row>
    <row r="58" spans="1:11">
      <c r="A58" s="446"/>
      <c r="B58" s="447"/>
      <c r="C58" s="446"/>
      <c r="D58" s="448"/>
      <c r="E58" s="488"/>
      <c r="F58" s="271">
        <v>1873684</v>
      </c>
      <c r="G58" s="449"/>
      <c r="H58" s="449"/>
      <c r="I58" s="449"/>
      <c r="J58" s="449"/>
      <c r="K58" s="450"/>
    </row>
    <row r="59" spans="1:11">
      <c r="A59" s="446"/>
      <c r="B59" s="447"/>
      <c r="C59" s="446"/>
      <c r="D59" s="448"/>
      <c r="E59" s="488"/>
      <c r="F59" s="271" t="s">
        <v>23</v>
      </c>
      <c r="G59" s="449"/>
      <c r="H59" s="449"/>
      <c r="I59" s="449"/>
      <c r="J59" s="449"/>
      <c r="K59" s="450"/>
    </row>
    <row r="60" spans="1:11" ht="53.25" customHeight="1">
      <c r="A60" s="446"/>
      <c r="B60" s="447"/>
      <c r="C60" s="446"/>
      <c r="D60" s="448"/>
      <c r="E60" s="488"/>
      <c r="F60" s="271">
        <v>1592631.4</v>
      </c>
      <c r="G60" s="449"/>
      <c r="H60" s="449"/>
      <c r="I60" s="449"/>
      <c r="J60" s="449"/>
      <c r="K60" s="450"/>
    </row>
    <row r="61" spans="1:11" ht="20.25" customHeight="1">
      <c r="A61" s="446"/>
      <c r="B61" s="447" t="s">
        <v>695</v>
      </c>
      <c r="C61" s="446"/>
      <c r="D61" s="448">
        <v>2012</v>
      </c>
      <c r="E61" s="448"/>
      <c r="F61" s="271" t="s">
        <v>22</v>
      </c>
      <c r="G61" s="449" t="s">
        <v>21</v>
      </c>
      <c r="H61" s="449" t="s">
        <v>21</v>
      </c>
      <c r="I61" s="449"/>
      <c r="J61" s="449" t="s">
        <v>21</v>
      </c>
      <c r="K61" s="450" t="s">
        <v>1390</v>
      </c>
    </row>
    <row r="62" spans="1:11">
      <c r="A62" s="446"/>
      <c r="B62" s="447"/>
      <c r="C62" s="446"/>
      <c r="D62" s="448"/>
      <c r="E62" s="488"/>
      <c r="F62" s="271">
        <v>1419223</v>
      </c>
      <c r="G62" s="449"/>
      <c r="H62" s="449"/>
      <c r="I62" s="449"/>
      <c r="J62" s="449"/>
      <c r="K62" s="450"/>
    </row>
    <row r="63" spans="1:11">
      <c r="A63" s="446"/>
      <c r="B63" s="447"/>
      <c r="C63" s="446"/>
      <c r="D63" s="448"/>
      <c r="E63" s="488"/>
      <c r="F63" s="271" t="s">
        <v>23</v>
      </c>
      <c r="G63" s="449"/>
      <c r="H63" s="449"/>
      <c r="I63" s="449"/>
      <c r="J63" s="449"/>
      <c r="K63" s="450"/>
    </row>
    <row r="64" spans="1:11" ht="39.75" customHeight="1">
      <c r="A64" s="446"/>
      <c r="B64" s="447"/>
      <c r="C64" s="446"/>
      <c r="D64" s="448"/>
      <c r="E64" s="488"/>
      <c r="F64" s="271">
        <v>1206339.55</v>
      </c>
      <c r="G64" s="449"/>
      <c r="H64" s="449"/>
      <c r="I64" s="449"/>
      <c r="J64" s="449"/>
      <c r="K64" s="450"/>
    </row>
    <row r="65" spans="1:11" s="23" customFormat="1" ht="20.25" customHeight="1">
      <c r="A65" s="446"/>
      <c r="B65" s="447" t="s">
        <v>704</v>
      </c>
      <c r="C65" s="446"/>
      <c r="D65" s="448">
        <v>2013</v>
      </c>
      <c r="E65" s="448"/>
      <c r="F65" s="271" t="s">
        <v>22</v>
      </c>
      <c r="G65" s="449" t="s">
        <v>21</v>
      </c>
      <c r="H65" s="449" t="s">
        <v>21</v>
      </c>
      <c r="I65" s="449"/>
      <c r="J65" s="449" t="s">
        <v>21</v>
      </c>
      <c r="K65" s="450" t="s">
        <v>1376</v>
      </c>
    </row>
    <row r="66" spans="1:11" s="23" customFormat="1">
      <c r="A66" s="446"/>
      <c r="B66" s="447"/>
      <c r="C66" s="446"/>
      <c r="D66" s="448"/>
      <c r="E66" s="488"/>
      <c r="F66" s="271">
        <v>929503.68</v>
      </c>
      <c r="G66" s="449"/>
      <c r="H66" s="449"/>
      <c r="I66" s="449"/>
      <c r="J66" s="449"/>
      <c r="K66" s="450"/>
    </row>
    <row r="67" spans="1:11" s="23" customFormat="1">
      <c r="A67" s="446"/>
      <c r="B67" s="447"/>
      <c r="C67" s="446"/>
      <c r="D67" s="448"/>
      <c r="E67" s="488"/>
      <c r="F67" s="271" t="s">
        <v>23</v>
      </c>
      <c r="G67" s="449"/>
      <c r="H67" s="449"/>
      <c r="I67" s="449"/>
      <c r="J67" s="449"/>
      <c r="K67" s="450"/>
    </row>
    <row r="68" spans="1:11" s="23" customFormat="1" ht="105.75" customHeight="1">
      <c r="A68" s="446"/>
      <c r="B68" s="447"/>
      <c r="C68" s="446"/>
      <c r="D68" s="448"/>
      <c r="E68" s="488"/>
      <c r="F68" s="271">
        <v>790078.12</v>
      </c>
      <c r="G68" s="449"/>
      <c r="H68" s="449"/>
      <c r="I68" s="449"/>
      <c r="J68" s="449"/>
      <c r="K68" s="450"/>
    </row>
    <row r="69" spans="1:11" s="23" customFormat="1" ht="20.25" customHeight="1">
      <c r="A69" s="446"/>
      <c r="B69" s="447" t="s">
        <v>705</v>
      </c>
      <c r="C69" s="446"/>
      <c r="D69" s="448">
        <v>2013</v>
      </c>
      <c r="E69" s="448"/>
      <c r="F69" s="271" t="s">
        <v>22</v>
      </c>
      <c r="G69" s="449" t="s">
        <v>21</v>
      </c>
      <c r="H69" s="449" t="s">
        <v>21</v>
      </c>
      <c r="I69" s="449"/>
      <c r="J69" s="449" t="s">
        <v>21</v>
      </c>
      <c r="K69" s="450" t="s">
        <v>1377</v>
      </c>
    </row>
    <row r="70" spans="1:11" s="23" customFormat="1">
      <c r="A70" s="446"/>
      <c r="B70" s="447"/>
      <c r="C70" s="446"/>
      <c r="D70" s="448"/>
      <c r="E70" s="488"/>
      <c r="F70" s="271">
        <v>990179.96</v>
      </c>
      <c r="G70" s="449"/>
      <c r="H70" s="449"/>
      <c r="I70" s="449"/>
      <c r="J70" s="449"/>
      <c r="K70" s="450"/>
    </row>
    <row r="71" spans="1:11" s="23" customFormat="1">
      <c r="A71" s="446"/>
      <c r="B71" s="447"/>
      <c r="C71" s="446"/>
      <c r="D71" s="448"/>
      <c r="E71" s="488"/>
      <c r="F71" s="271" t="s">
        <v>23</v>
      </c>
      <c r="G71" s="449"/>
      <c r="H71" s="449"/>
      <c r="I71" s="449"/>
      <c r="J71" s="449"/>
      <c r="K71" s="450"/>
    </row>
    <row r="72" spans="1:11" s="23" customFormat="1" ht="105.75" customHeight="1">
      <c r="A72" s="446"/>
      <c r="B72" s="447"/>
      <c r="C72" s="446"/>
      <c r="D72" s="448"/>
      <c r="E72" s="488"/>
      <c r="F72" s="271">
        <v>841652.96</v>
      </c>
      <c r="G72" s="449"/>
      <c r="H72" s="449"/>
      <c r="I72" s="449"/>
      <c r="J72" s="449"/>
      <c r="K72" s="450"/>
    </row>
    <row r="73" spans="1:11" s="23" customFormat="1" ht="20.25" customHeight="1">
      <c r="A73" s="446"/>
      <c r="B73" s="447" t="s">
        <v>706</v>
      </c>
      <c r="C73" s="446"/>
      <c r="D73" s="448">
        <v>2013</v>
      </c>
      <c r="E73" s="448"/>
      <c r="F73" s="271" t="s">
        <v>22</v>
      </c>
      <c r="G73" s="449" t="s">
        <v>21</v>
      </c>
      <c r="H73" s="449" t="s">
        <v>21</v>
      </c>
      <c r="I73" s="449"/>
      <c r="J73" s="449" t="s">
        <v>21</v>
      </c>
      <c r="K73" s="450" t="s">
        <v>1378</v>
      </c>
    </row>
    <row r="74" spans="1:11" s="23" customFormat="1">
      <c r="A74" s="446"/>
      <c r="B74" s="447"/>
      <c r="C74" s="446"/>
      <c r="D74" s="448"/>
      <c r="E74" s="488"/>
      <c r="F74" s="271">
        <v>1030304.63</v>
      </c>
      <c r="G74" s="449"/>
      <c r="H74" s="449"/>
      <c r="I74" s="449"/>
      <c r="J74" s="449"/>
      <c r="K74" s="450"/>
    </row>
    <row r="75" spans="1:11" s="23" customFormat="1">
      <c r="A75" s="446"/>
      <c r="B75" s="447"/>
      <c r="C75" s="446"/>
      <c r="D75" s="448"/>
      <c r="E75" s="488"/>
      <c r="F75" s="271" t="s">
        <v>23</v>
      </c>
      <c r="G75" s="449"/>
      <c r="H75" s="449"/>
      <c r="I75" s="449"/>
      <c r="J75" s="449"/>
      <c r="K75" s="450"/>
    </row>
    <row r="76" spans="1:11" s="23" customFormat="1" ht="42.75" customHeight="1">
      <c r="A76" s="446"/>
      <c r="B76" s="447"/>
      <c r="C76" s="446"/>
      <c r="D76" s="448"/>
      <c r="E76" s="488"/>
      <c r="F76" s="271">
        <v>875758.93</v>
      </c>
      <c r="G76" s="449"/>
      <c r="H76" s="449"/>
      <c r="I76" s="449"/>
      <c r="J76" s="449"/>
      <c r="K76" s="450"/>
    </row>
    <row r="77" spans="1:11" ht="20.25" customHeight="1">
      <c r="A77" s="446"/>
      <c r="B77" s="447" t="s">
        <v>709</v>
      </c>
      <c r="C77" s="446"/>
      <c r="D77" s="448"/>
      <c r="E77" s="448"/>
      <c r="F77" s="271" t="s">
        <v>22</v>
      </c>
      <c r="G77" s="449" t="s">
        <v>21</v>
      </c>
      <c r="H77" s="449" t="s">
        <v>21</v>
      </c>
      <c r="I77" s="449"/>
      <c r="J77" s="449" t="s">
        <v>21</v>
      </c>
      <c r="K77" s="450" t="s">
        <v>1391</v>
      </c>
    </row>
    <row r="78" spans="1:11">
      <c r="A78" s="446"/>
      <c r="B78" s="447"/>
      <c r="C78" s="446"/>
      <c r="D78" s="448"/>
      <c r="E78" s="488"/>
      <c r="F78" s="271">
        <v>800000</v>
      </c>
      <c r="G78" s="449"/>
      <c r="H78" s="449"/>
      <c r="I78" s="449"/>
      <c r="J78" s="449"/>
      <c r="K78" s="450"/>
    </row>
    <row r="79" spans="1:11">
      <c r="A79" s="446"/>
      <c r="B79" s="447"/>
      <c r="C79" s="446"/>
      <c r="D79" s="448"/>
      <c r="E79" s="488"/>
      <c r="F79" s="271" t="s">
        <v>23</v>
      </c>
      <c r="G79" s="449"/>
      <c r="H79" s="449"/>
      <c r="I79" s="449"/>
      <c r="J79" s="449"/>
      <c r="K79" s="450"/>
    </row>
    <row r="80" spans="1:11" ht="14.25" customHeight="1">
      <c r="A80" s="446"/>
      <c r="B80" s="447"/>
      <c r="C80" s="446"/>
      <c r="D80" s="448"/>
      <c r="E80" s="488"/>
      <c r="F80" s="271">
        <v>680000</v>
      </c>
      <c r="G80" s="449"/>
      <c r="H80" s="449"/>
      <c r="I80" s="449"/>
      <c r="J80" s="449"/>
      <c r="K80" s="450"/>
    </row>
    <row r="81" spans="1:11" s="23" customFormat="1" ht="20.25" customHeight="1">
      <c r="A81" s="446"/>
      <c r="B81" s="447" t="s">
        <v>693</v>
      </c>
      <c r="C81" s="446"/>
      <c r="D81" s="448">
        <v>2013</v>
      </c>
      <c r="E81" s="448"/>
      <c r="F81" s="271" t="s">
        <v>22</v>
      </c>
      <c r="G81" s="449" t="s">
        <v>21</v>
      </c>
      <c r="H81" s="449" t="s">
        <v>21</v>
      </c>
      <c r="I81" s="449"/>
      <c r="J81" s="449" t="s">
        <v>21</v>
      </c>
      <c r="K81" s="450" t="s">
        <v>1379</v>
      </c>
    </row>
    <row r="82" spans="1:11" s="23" customFormat="1">
      <c r="A82" s="446"/>
      <c r="B82" s="447"/>
      <c r="C82" s="446"/>
      <c r="D82" s="448"/>
      <c r="E82" s="488"/>
      <c r="F82" s="271">
        <v>3163696</v>
      </c>
      <c r="G82" s="449"/>
      <c r="H82" s="449"/>
      <c r="I82" s="449"/>
      <c r="J82" s="449"/>
      <c r="K82" s="450"/>
    </row>
    <row r="83" spans="1:11" s="23" customFormat="1">
      <c r="A83" s="446"/>
      <c r="B83" s="447"/>
      <c r="C83" s="446"/>
      <c r="D83" s="448"/>
      <c r="E83" s="488"/>
      <c r="F83" s="271" t="s">
        <v>23</v>
      </c>
      <c r="G83" s="449"/>
      <c r="H83" s="449"/>
      <c r="I83" s="449"/>
      <c r="J83" s="449"/>
      <c r="K83" s="450"/>
    </row>
    <row r="84" spans="1:11" s="23" customFormat="1" ht="77.25" customHeight="1">
      <c r="A84" s="446"/>
      <c r="B84" s="447"/>
      <c r="C84" s="446"/>
      <c r="D84" s="448"/>
      <c r="E84" s="488"/>
      <c r="F84" s="271">
        <v>2689141.6</v>
      </c>
      <c r="G84" s="449"/>
      <c r="H84" s="449"/>
      <c r="I84" s="449"/>
      <c r="J84" s="449"/>
      <c r="K84" s="450"/>
    </row>
    <row r="85" spans="1:11" s="23" customFormat="1" ht="20.25" customHeight="1">
      <c r="A85" s="446"/>
      <c r="B85" s="447" t="s">
        <v>1114</v>
      </c>
      <c r="C85" s="446"/>
      <c r="D85" s="448"/>
      <c r="E85" s="448"/>
      <c r="F85" s="271" t="s">
        <v>22</v>
      </c>
      <c r="G85" s="449" t="s">
        <v>21</v>
      </c>
      <c r="H85" s="449" t="s">
        <v>21</v>
      </c>
      <c r="I85" s="449"/>
      <c r="J85" s="449" t="s">
        <v>21</v>
      </c>
      <c r="K85" s="450" t="s">
        <v>1115</v>
      </c>
    </row>
    <row r="86" spans="1:11" s="23" customFormat="1">
      <c r="A86" s="446"/>
      <c r="B86" s="447"/>
      <c r="C86" s="446"/>
      <c r="D86" s="448"/>
      <c r="E86" s="488"/>
      <c r="F86" s="271">
        <v>1642093.28</v>
      </c>
      <c r="G86" s="449"/>
      <c r="H86" s="449"/>
      <c r="I86" s="449"/>
      <c r="J86" s="449"/>
      <c r="K86" s="450"/>
    </row>
    <row r="87" spans="1:11" s="23" customFormat="1">
      <c r="A87" s="446"/>
      <c r="B87" s="447"/>
      <c r="C87" s="446"/>
      <c r="D87" s="448"/>
      <c r="E87" s="488"/>
      <c r="F87" s="271" t="s">
        <v>23</v>
      </c>
      <c r="G87" s="449"/>
      <c r="H87" s="449"/>
      <c r="I87" s="449"/>
      <c r="J87" s="449"/>
      <c r="K87" s="450"/>
    </row>
    <row r="88" spans="1:11" s="23" customFormat="1" ht="37.5" customHeight="1">
      <c r="A88" s="446"/>
      <c r="B88" s="447"/>
      <c r="C88" s="446"/>
      <c r="D88" s="448"/>
      <c r="E88" s="488"/>
      <c r="F88" s="271">
        <v>1362288.66</v>
      </c>
      <c r="G88" s="449"/>
      <c r="H88" s="449"/>
      <c r="I88" s="449"/>
      <c r="J88" s="449"/>
      <c r="K88" s="450"/>
    </row>
    <row r="89" spans="1:11" s="23" customFormat="1" ht="20.25" customHeight="1">
      <c r="A89" s="446"/>
      <c r="B89" s="447" t="s">
        <v>1190</v>
      </c>
      <c r="C89" s="446"/>
      <c r="D89" s="448"/>
      <c r="E89" s="448"/>
      <c r="F89" s="271" t="s">
        <v>22</v>
      </c>
      <c r="G89" s="449" t="s">
        <v>21</v>
      </c>
      <c r="H89" s="449" t="s">
        <v>21</v>
      </c>
      <c r="I89" s="449"/>
      <c r="J89" s="449" t="s">
        <v>21</v>
      </c>
      <c r="K89" s="450" t="s">
        <v>1191</v>
      </c>
    </row>
    <row r="90" spans="1:11" s="23" customFormat="1">
      <c r="A90" s="446"/>
      <c r="B90" s="447"/>
      <c r="C90" s="446"/>
      <c r="D90" s="448"/>
      <c r="E90" s="488"/>
      <c r="F90" s="271">
        <v>838778</v>
      </c>
      <c r="G90" s="449"/>
      <c r="H90" s="449"/>
      <c r="I90" s="449"/>
      <c r="J90" s="449"/>
      <c r="K90" s="450"/>
    </row>
    <row r="91" spans="1:11" s="23" customFormat="1">
      <c r="A91" s="446"/>
      <c r="B91" s="447"/>
      <c r="C91" s="446"/>
      <c r="D91" s="448"/>
      <c r="E91" s="488"/>
      <c r="F91" s="271" t="s">
        <v>23</v>
      </c>
      <c r="G91" s="449"/>
      <c r="H91" s="449"/>
      <c r="I91" s="449"/>
      <c r="J91" s="449"/>
      <c r="K91" s="450"/>
    </row>
    <row r="92" spans="1:11" s="23" customFormat="1" ht="13.5" customHeight="1">
      <c r="A92" s="446"/>
      <c r="B92" s="447"/>
      <c r="C92" s="446"/>
      <c r="D92" s="448"/>
      <c r="E92" s="488"/>
      <c r="F92" s="271">
        <v>693205</v>
      </c>
      <c r="G92" s="449"/>
      <c r="H92" s="449"/>
      <c r="I92" s="449"/>
      <c r="J92" s="449"/>
      <c r="K92" s="450"/>
    </row>
    <row r="93" spans="1:11" s="23" customFormat="1" ht="20.25" customHeight="1">
      <c r="A93" s="446"/>
      <c r="B93" s="447" t="s">
        <v>1213</v>
      </c>
      <c r="C93" s="446"/>
      <c r="D93" s="448"/>
      <c r="E93" s="448"/>
      <c r="F93" s="271" t="s">
        <v>22</v>
      </c>
      <c r="G93" s="449" t="s">
        <v>21</v>
      </c>
      <c r="H93" s="449" t="s">
        <v>21</v>
      </c>
      <c r="I93" s="449"/>
      <c r="J93" s="449" t="s">
        <v>21</v>
      </c>
      <c r="K93" s="450" t="s">
        <v>1214</v>
      </c>
    </row>
    <row r="94" spans="1:11" s="23" customFormat="1">
      <c r="A94" s="446"/>
      <c r="B94" s="447"/>
      <c r="C94" s="446"/>
      <c r="D94" s="448"/>
      <c r="E94" s="488"/>
      <c r="F94" s="271">
        <v>121000</v>
      </c>
      <c r="G94" s="449"/>
      <c r="H94" s="449"/>
      <c r="I94" s="449"/>
      <c r="J94" s="449"/>
      <c r="K94" s="450"/>
    </row>
    <row r="95" spans="1:11" s="23" customFormat="1">
      <c r="A95" s="446"/>
      <c r="B95" s="447"/>
      <c r="C95" s="446"/>
      <c r="D95" s="448"/>
      <c r="E95" s="488"/>
      <c r="F95" s="271" t="s">
        <v>23</v>
      </c>
      <c r="G95" s="449"/>
      <c r="H95" s="449"/>
      <c r="I95" s="449"/>
      <c r="J95" s="449"/>
      <c r="K95" s="450"/>
    </row>
    <row r="96" spans="1:11" s="23" customFormat="1" ht="51.75" customHeight="1">
      <c r="A96" s="446"/>
      <c r="B96" s="447"/>
      <c r="C96" s="446"/>
      <c r="D96" s="448"/>
      <c r="E96" s="488"/>
      <c r="F96" s="271">
        <v>90000</v>
      </c>
      <c r="G96" s="449"/>
      <c r="H96" s="449"/>
      <c r="I96" s="449"/>
      <c r="J96" s="449"/>
      <c r="K96" s="450"/>
    </row>
    <row r="97" spans="1:11" s="23" customFormat="1" ht="20.25" customHeight="1">
      <c r="A97" s="446"/>
      <c r="B97" s="447" t="s">
        <v>1220</v>
      </c>
      <c r="C97" s="446"/>
      <c r="D97" s="448"/>
      <c r="E97" s="448"/>
      <c r="F97" s="271" t="s">
        <v>22</v>
      </c>
      <c r="G97" s="449" t="s">
        <v>21</v>
      </c>
      <c r="H97" s="449" t="s">
        <v>21</v>
      </c>
      <c r="I97" s="449"/>
      <c r="J97" s="449" t="s">
        <v>21</v>
      </c>
      <c r="K97" s="450" t="s">
        <v>1221</v>
      </c>
    </row>
    <row r="98" spans="1:11" s="23" customFormat="1">
      <c r="A98" s="446"/>
      <c r="B98" s="447"/>
      <c r="C98" s="446"/>
      <c r="D98" s="448"/>
      <c r="E98" s="488"/>
      <c r="F98" s="271">
        <v>252700</v>
      </c>
      <c r="G98" s="449"/>
      <c r="H98" s="449"/>
      <c r="I98" s="449"/>
      <c r="J98" s="449"/>
      <c r="K98" s="450"/>
    </row>
    <row r="99" spans="1:11" s="23" customFormat="1">
      <c r="A99" s="446"/>
      <c r="B99" s="447"/>
      <c r="C99" s="446"/>
      <c r="D99" s="448"/>
      <c r="E99" s="488"/>
      <c r="F99" s="271" t="s">
        <v>23</v>
      </c>
      <c r="G99" s="449"/>
      <c r="H99" s="449"/>
      <c r="I99" s="449"/>
      <c r="J99" s="449"/>
      <c r="K99" s="450"/>
    </row>
    <row r="100" spans="1:11" s="23" customFormat="1" ht="16.5" customHeight="1">
      <c r="A100" s="446"/>
      <c r="B100" s="447"/>
      <c r="C100" s="446"/>
      <c r="D100" s="448"/>
      <c r="E100" s="488"/>
      <c r="F100" s="271">
        <v>188643</v>
      </c>
      <c r="G100" s="449"/>
      <c r="H100" s="449"/>
      <c r="I100" s="449"/>
      <c r="J100" s="449"/>
      <c r="K100" s="450"/>
    </row>
    <row r="101" spans="1:11" s="23" customFormat="1" ht="20.25" customHeight="1">
      <c r="A101" s="446"/>
      <c r="B101" s="447" t="s">
        <v>1222</v>
      </c>
      <c r="C101" s="446"/>
      <c r="D101" s="448"/>
      <c r="E101" s="448"/>
      <c r="F101" s="271" t="s">
        <v>22</v>
      </c>
      <c r="G101" s="449" t="s">
        <v>21</v>
      </c>
      <c r="H101" s="449" t="s">
        <v>21</v>
      </c>
      <c r="I101" s="449"/>
      <c r="J101" s="449" t="s">
        <v>21</v>
      </c>
      <c r="K101" s="450" t="s">
        <v>1223</v>
      </c>
    </row>
    <row r="102" spans="1:11" s="23" customFormat="1">
      <c r="A102" s="446"/>
      <c r="B102" s="447"/>
      <c r="C102" s="446"/>
      <c r="D102" s="448"/>
      <c r="E102" s="488"/>
      <c r="F102" s="271">
        <v>127000</v>
      </c>
      <c r="G102" s="449"/>
      <c r="H102" s="449"/>
      <c r="I102" s="449"/>
      <c r="J102" s="449"/>
      <c r="K102" s="450"/>
    </row>
    <row r="103" spans="1:11" s="23" customFormat="1">
      <c r="A103" s="446"/>
      <c r="B103" s="447"/>
      <c r="C103" s="446"/>
      <c r="D103" s="448"/>
      <c r="E103" s="488"/>
      <c r="F103" s="271" t="s">
        <v>23</v>
      </c>
      <c r="G103" s="449"/>
      <c r="H103" s="449"/>
      <c r="I103" s="449"/>
      <c r="J103" s="449"/>
      <c r="K103" s="450"/>
    </row>
    <row r="104" spans="1:11" s="23" customFormat="1" ht="18" customHeight="1">
      <c r="A104" s="446"/>
      <c r="B104" s="447"/>
      <c r="C104" s="446"/>
      <c r="D104" s="448"/>
      <c r="E104" s="488"/>
      <c r="F104" s="271">
        <v>97958.79</v>
      </c>
      <c r="G104" s="449"/>
      <c r="H104" s="449"/>
      <c r="I104" s="449"/>
      <c r="J104" s="449"/>
      <c r="K104" s="450"/>
    </row>
    <row r="105" spans="1:11" s="23" customFormat="1" ht="20.25" customHeight="1">
      <c r="A105" s="446"/>
      <c r="B105" s="447" t="s">
        <v>1224</v>
      </c>
      <c r="C105" s="446"/>
      <c r="D105" s="448"/>
      <c r="E105" s="448"/>
      <c r="F105" s="271" t="s">
        <v>22</v>
      </c>
      <c r="G105" s="449" t="s">
        <v>21</v>
      </c>
      <c r="H105" s="449" t="s">
        <v>21</v>
      </c>
      <c r="I105" s="449"/>
      <c r="J105" s="449" t="s">
        <v>21</v>
      </c>
      <c r="K105" s="450" t="s">
        <v>1225</v>
      </c>
    </row>
    <row r="106" spans="1:11" s="23" customFormat="1">
      <c r="A106" s="446"/>
      <c r="B106" s="447"/>
      <c r="C106" s="446"/>
      <c r="D106" s="448"/>
      <c r="E106" s="488"/>
      <c r="F106" s="271">
        <v>118400</v>
      </c>
      <c r="G106" s="449"/>
      <c r="H106" s="449"/>
      <c r="I106" s="449"/>
      <c r="J106" s="449"/>
      <c r="K106" s="450"/>
    </row>
    <row r="107" spans="1:11" s="23" customFormat="1">
      <c r="A107" s="446"/>
      <c r="B107" s="447"/>
      <c r="C107" s="446"/>
      <c r="D107" s="448"/>
      <c r="E107" s="488"/>
      <c r="F107" s="271" t="s">
        <v>23</v>
      </c>
      <c r="G107" s="449"/>
      <c r="H107" s="449"/>
      <c r="I107" s="449"/>
      <c r="J107" s="449"/>
      <c r="K107" s="450"/>
    </row>
    <row r="108" spans="1:11" s="23" customFormat="1" ht="16.5" customHeight="1">
      <c r="A108" s="446"/>
      <c r="B108" s="447"/>
      <c r="C108" s="446"/>
      <c r="D108" s="448"/>
      <c r="E108" s="488"/>
      <c r="F108" s="271">
        <v>90851.24</v>
      </c>
      <c r="G108" s="449"/>
      <c r="H108" s="449"/>
      <c r="I108" s="449"/>
      <c r="J108" s="449"/>
      <c r="K108" s="450"/>
    </row>
    <row r="109" spans="1:11" s="23" customFormat="1" ht="20.25" customHeight="1">
      <c r="A109" s="446"/>
      <c r="B109" s="447" t="s">
        <v>1226</v>
      </c>
      <c r="C109" s="446"/>
      <c r="D109" s="448"/>
      <c r="E109" s="448"/>
      <c r="F109" s="271" t="s">
        <v>22</v>
      </c>
      <c r="G109" s="449" t="s">
        <v>21</v>
      </c>
      <c r="H109" s="449" t="s">
        <v>21</v>
      </c>
      <c r="I109" s="449"/>
      <c r="J109" s="449" t="s">
        <v>21</v>
      </c>
      <c r="K109" s="450" t="s">
        <v>1227</v>
      </c>
    </row>
    <row r="110" spans="1:11" s="23" customFormat="1">
      <c r="A110" s="446"/>
      <c r="B110" s="447"/>
      <c r="C110" s="446"/>
      <c r="D110" s="448"/>
      <c r="E110" s="488"/>
      <c r="F110" s="271">
        <v>118700</v>
      </c>
      <c r="G110" s="449"/>
      <c r="H110" s="449"/>
      <c r="I110" s="449"/>
      <c r="J110" s="449"/>
      <c r="K110" s="450"/>
    </row>
    <row r="111" spans="1:11" s="23" customFormat="1">
      <c r="A111" s="446"/>
      <c r="B111" s="447"/>
      <c r="C111" s="446"/>
      <c r="D111" s="448"/>
      <c r="E111" s="488"/>
      <c r="F111" s="271" t="s">
        <v>23</v>
      </c>
      <c r="G111" s="449"/>
      <c r="H111" s="449"/>
      <c r="I111" s="449"/>
      <c r="J111" s="449"/>
      <c r="K111" s="450"/>
    </row>
    <row r="112" spans="1:11" s="23" customFormat="1" ht="13.5" customHeight="1">
      <c r="A112" s="446"/>
      <c r="B112" s="447"/>
      <c r="C112" s="446"/>
      <c r="D112" s="448"/>
      <c r="E112" s="488"/>
      <c r="F112" s="271">
        <v>91099.17</v>
      </c>
      <c r="G112" s="449"/>
      <c r="H112" s="449"/>
      <c r="I112" s="449"/>
      <c r="J112" s="449"/>
      <c r="K112" s="450"/>
    </row>
    <row r="113" spans="1:11" s="23" customFormat="1" ht="20.25" customHeight="1">
      <c r="A113" s="446"/>
      <c r="B113" s="447" t="s">
        <v>1272</v>
      </c>
      <c r="C113" s="446"/>
      <c r="D113" s="448"/>
      <c r="E113" s="448"/>
      <c r="F113" s="271" t="s">
        <v>22</v>
      </c>
      <c r="G113" s="449" t="s">
        <v>21</v>
      </c>
      <c r="H113" s="449" t="s">
        <v>21</v>
      </c>
      <c r="I113" s="449"/>
      <c r="J113" s="449" t="s">
        <v>21</v>
      </c>
      <c r="K113" s="450" t="s">
        <v>1273</v>
      </c>
    </row>
    <row r="114" spans="1:11" s="23" customFormat="1">
      <c r="A114" s="446"/>
      <c r="B114" s="447"/>
      <c r="C114" s="446"/>
      <c r="D114" s="448"/>
      <c r="E114" s="488"/>
      <c r="F114" s="271">
        <v>747057.92999999993</v>
      </c>
      <c r="G114" s="449"/>
      <c r="H114" s="449"/>
      <c r="I114" s="449"/>
      <c r="J114" s="449"/>
      <c r="K114" s="450"/>
    </row>
    <row r="115" spans="1:11" s="23" customFormat="1">
      <c r="A115" s="446"/>
      <c r="B115" s="447"/>
      <c r="C115" s="446"/>
      <c r="D115" s="448"/>
      <c r="E115" s="488"/>
      <c r="F115" s="271" t="s">
        <v>23</v>
      </c>
      <c r="G115" s="449"/>
      <c r="H115" s="449"/>
      <c r="I115" s="449"/>
      <c r="J115" s="449"/>
      <c r="K115" s="450"/>
    </row>
    <row r="116" spans="1:11" s="23" customFormat="1" ht="51" customHeight="1">
      <c r="A116" s="446"/>
      <c r="B116" s="447"/>
      <c r="C116" s="446"/>
      <c r="D116" s="448"/>
      <c r="E116" s="488"/>
      <c r="F116" s="271">
        <v>634999.24</v>
      </c>
      <c r="G116" s="449"/>
      <c r="H116" s="449"/>
      <c r="I116" s="449"/>
      <c r="J116" s="449"/>
      <c r="K116" s="450"/>
    </row>
    <row r="117" spans="1:11" ht="20.25" customHeight="1">
      <c r="A117" s="543" t="s">
        <v>18</v>
      </c>
      <c r="B117" s="544" t="s">
        <v>344</v>
      </c>
      <c r="C117" s="543" t="s">
        <v>20</v>
      </c>
      <c r="D117" s="545"/>
      <c r="E117" s="274" t="s">
        <v>22</v>
      </c>
      <c r="F117" s="274" t="s">
        <v>22</v>
      </c>
      <c r="G117" s="541" t="s">
        <v>21</v>
      </c>
      <c r="H117" s="541" t="s">
        <v>21</v>
      </c>
      <c r="I117" s="541"/>
      <c r="J117" s="541" t="s">
        <v>21</v>
      </c>
      <c r="K117" s="542" t="s">
        <v>1382</v>
      </c>
    </row>
    <row r="118" spans="1:11">
      <c r="A118" s="543"/>
      <c r="B118" s="544"/>
      <c r="C118" s="543"/>
      <c r="D118" s="545"/>
      <c r="E118" s="275">
        <v>17750000</v>
      </c>
      <c r="F118" s="274">
        <f>F123+F127+F131+F135+F139+F143</f>
        <v>4289760.8500000006</v>
      </c>
      <c r="G118" s="541"/>
      <c r="H118" s="541"/>
      <c r="I118" s="541"/>
      <c r="J118" s="541"/>
      <c r="K118" s="542"/>
    </row>
    <row r="119" spans="1:11">
      <c r="A119" s="543"/>
      <c r="B119" s="544"/>
      <c r="C119" s="543"/>
      <c r="D119" s="545"/>
      <c r="E119" s="553"/>
      <c r="F119" s="274" t="s">
        <v>23</v>
      </c>
      <c r="G119" s="541"/>
      <c r="H119" s="541"/>
      <c r="I119" s="541"/>
      <c r="J119" s="541"/>
      <c r="K119" s="542"/>
    </row>
    <row r="120" spans="1:11" ht="19.5" customHeight="1">
      <c r="A120" s="543"/>
      <c r="B120" s="544"/>
      <c r="C120" s="543"/>
      <c r="D120" s="545"/>
      <c r="E120" s="554"/>
      <c r="F120" s="276">
        <f>F125+F129+F133+F137+F141+F145</f>
        <v>3555485.39</v>
      </c>
      <c r="G120" s="541"/>
      <c r="H120" s="541"/>
      <c r="I120" s="541"/>
      <c r="J120" s="541"/>
      <c r="K120" s="542"/>
    </row>
    <row r="121" spans="1:11" ht="15" hidden="1" customHeight="1">
      <c r="A121" s="543"/>
      <c r="B121" s="544"/>
      <c r="C121" s="543"/>
      <c r="D121" s="545"/>
      <c r="E121" s="554"/>
      <c r="F121" s="274"/>
      <c r="G121" s="541"/>
      <c r="H121" s="541"/>
      <c r="I121" s="541"/>
      <c r="J121" s="541"/>
      <c r="K121" s="542"/>
    </row>
    <row r="122" spans="1:11" ht="20.25" customHeight="1">
      <c r="A122" s="446"/>
      <c r="B122" s="447" t="s">
        <v>676</v>
      </c>
      <c r="C122" s="446"/>
      <c r="D122" s="448">
        <v>2011</v>
      </c>
      <c r="E122" s="448"/>
      <c r="F122" s="271" t="s">
        <v>22</v>
      </c>
      <c r="G122" s="449" t="s">
        <v>21</v>
      </c>
      <c r="H122" s="449" t="s">
        <v>21</v>
      </c>
      <c r="I122" s="449"/>
      <c r="J122" s="449" t="s">
        <v>21</v>
      </c>
      <c r="K122" s="450" t="s">
        <v>1392</v>
      </c>
    </row>
    <row r="123" spans="1:11">
      <c r="A123" s="446"/>
      <c r="B123" s="447"/>
      <c r="C123" s="446"/>
      <c r="D123" s="448"/>
      <c r="E123" s="488"/>
      <c r="F123" s="271">
        <v>792104</v>
      </c>
      <c r="G123" s="449"/>
      <c r="H123" s="449"/>
      <c r="I123" s="449"/>
      <c r="J123" s="449"/>
      <c r="K123" s="450"/>
    </row>
    <row r="124" spans="1:11">
      <c r="A124" s="446"/>
      <c r="B124" s="447"/>
      <c r="C124" s="446"/>
      <c r="D124" s="448"/>
      <c r="E124" s="488"/>
      <c r="F124" s="271" t="s">
        <v>23</v>
      </c>
      <c r="G124" s="449"/>
      <c r="H124" s="449"/>
      <c r="I124" s="449"/>
      <c r="J124" s="449"/>
      <c r="K124" s="450"/>
    </row>
    <row r="125" spans="1:11" ht="18" customHeight="1">
      <c r="A125" s="446"/>
      <c r="B125" s="447"/>
      <c r="C125" s="446"/>
      <c r="D125" s="448"/>
      <c r="E125" s="488"/>
      <c r="F125" s="271">
        <v>673288.2</v>
      </c>
      <c r="G125" s="449"/>
      <c r="H125" s="449"/>
      <c r="I125" s="449"/>
      <c r="J125" s="449"/>
      <c r="K125" s="450"/>
    </row>
    <row r="126" spans="1:11" ht="20.25" customHeight="1">
      <c r="A126" s="446"/>
      <c r="B126" s="447" t="s">
        <v>696</v>
      </c>
      <c r="C126" s="446"/>
      <c r="D126" s="448">
        <v>2012</v>
      </c>
      <c r="E126" s="448"/>
      <c r="F126" s="271" t="s">
        <v>22</v>
      </c>
      <c r="G126" s="449" t="s">
        <v>21</v>
      </c>
      <c r="H126" s="449" t="s">
        <v>21</v>
      </c>
      <c r="I126" s="449"/>
      <c r="J126" s="449" t="s">
        <v>21</v>
      </c>
      <c r="K126" s="450" t="s">
        <v>1393</v>
      </c>
    </row>
    <row r="127" spans="1:11">
      <c r="A127" s="446"/>
      <c r="B127" s="447"/>
      <c r="C127" s="446"/>
      <c r="D127" s="448"/>
      <c r="E127" s="488"/>
      <c r="F127" s="271">
        <v>1108000</v>
      </c>
      <c r="G127" s="449"/>
      <c r="H127" s="449"/>
      <c r="I127" s="449"/>
      <c r="J127" s="449"/>
      <c r="K127" s="450"/>
    </row>
    <row r="128" spans="1:11">
      <c r="A128" s="446"/>
      <c r="B128" s="447"/>
      <c r="C128" s="446"/>
      <c r="D128" s="448"/>
      <c r="E128" s="488"/>
      <c r="F128" s="271" t="s">
        <v>23</v>
      </c>
      <c r="G128" s="449"/>
      <c r="H128" s="449"/>
      <c r="I128" s="449"/>
      <c r="J128" s="449"/>
      <c r="K128" s="450"/>
    </row>
    <row r="129" spans="1:11" ht="77.25" customHeight="1">
      <c r="A129" s="446"/>
      <c r="B129" s="447"/>
      <c r="C129" s="446"/>
      <c r="D129" s="448"/>
      <c r="E129" s="488"/>
      <c r="F129" s="271">
        <v>941800</v>
      </c>
      <c r="G129" s="449"/>
      <c r="H129" s="449"/>
      <c r="I129" s="449"/>
      <c r="J129" s="449"/>
      <c r="K129" s="450"/>
    </row>
    <row r="130" spans="1:11" ht="20.25" customHeight="1">
      <c r="A130" s="446"/>
      <c r="B130" s="447" t="s">
        <v>697</v>
      </c>
      <c r="C130" s="446"/>
      <c r="D130" s="448"/>
      <c r="E130" s="448"/>
      <c r="F130" s="271" t="s">
        <v>22</v>
      </c>
      <c r="G130" s="449" t="s">
        <v>21</v>
      </c>
      <c r="H130" s="449" t="s">
        <v>21</v>
      </c>
      <c r="I130" s="449"/>
      <c r="J130" s="449" t="s">
        <v>21</v>
      </c>
      <c r="K130" s="450" t="s">
        <v>1394</v>
      </c>
    </row>
    <row r="131" spans="1:11">
      <c r="A131" s="446"/>
      <c r="B131" s="447"/>
      <c r="C131" s="446"/>
      <c r="D131" s="448"/>
      <c r="E131" s="488"/>
      <c r="F131" s="271">
        <v>756773</v>
      </c>
      <c r="G131" s="449"/>
      <c r="H131" s="449"/>
      <c r="I131" s="449"/>
      <c r="J131" s="449"/>
      <c r="K131" s="450"/>
    </row>
    <row r="132" spans="1:11">
      <c r="A132" s="446"/>
      <c r="B132" s="447"/>
      <c r="C132" s="446"/>
      <c r="D132" s="448"/>
      <c r="E132" s="488"/>
      <c r="F132" s="271" t="s">
        <v>23</v>
      </c>
      <c r="G132" s="449"/>
      <c r="H132" s="449"/>
      <c r="I132" s="449"/>
      <c r="J132" s="449"/>
      <c r="K132" s="450"/>
    </row>
    <row r="133" spans="1:11" ht="19.5" customHeight="1">
      <c r="A133" s="446"/>
      <c r="B133" s="447"/>
      <c r="C133" s="446"/>
      <c r="D133" s="448"/>
      <c r="E133" s="488"/>
      <c r="F133" s="271">
        <v>643257</v>
      </c>
      <c r="G133" s="449"/>
      <c r="H133" s="449"/>
      <c r="I133" s="449"/>
      <c r="J133" s="449"/>
      <c r="K133" s="450"/>
    </row>
    <row r="134" spans="1:11" ht="20.25" customHeight="1">
      <c r="A134" s="446"/>
      <c r="B134" s="447" t="s">
        <v>698</v>
      </c>
      <c r="C134" s="446"/>
      <c r="D134" s="448"/>
      <c r="E134" s="448"/>
      <c r="F134" s="271" t="s">
        <v>22</v>
      </c>
      <c r="G134" s="449" t="s">
        <v>21</v>
      </c>
      <c r="H134" s="449" t="s">
        <v>21</v>
      </c>
      <c r="I134" s="449"/>
      <c r="J134" s="449" t="s">
        <v>21</v>
      </c>
      <c r="K134" s="450" t="s">
        <v>1395</v>
      </c>
    </row>
    <row r="135" spans="1:11">
      <c r="A135" s="446"/>
      <c r="B135" s="447"/>
      <c r="C135" s="446"/>
      <c r="D135" s="448"/>
      <c r="E135" s="488"/>
      <c r="F135" s="271">
        <v>1290234</v>
      </c>
      <c r="G135" s="449"/>
      <c r="H135" s="449"/>
      <c r="I135" s="449"/>
      <c r="J135" s="449"/>
      <c r="K135" s="450"/>
    </row>
    <row r="136" spans="1:11">
      <c r="A136" s="446"/>
      <c r="B136" s="447"/>
      <c r="C136" s="446"/>
      <c r="D136" s="448"/>
      <c r="E136" s="488"/>
      <c r="F136" s="271" t="s">
        <v>23</v>
      </c>
      <c r="G136" s="449"/>
      <c r="H136" s="449"/>
      <c r="I136" s="449"/>
      <c r="J136" s="449"/>
      <c r="K136" s="450"/>
    </row>
    <row r="137" spans="1:11" ht="20.25" customHeight="1">
      <c r="A137" s="446"/>
      <c r="B137" s="447"/>
      <c r="C137" s="446"/>
      <c r="D137" s="448"/>
      <c r="E137" s="488"/>
      <c r="F137" s="271">
        <v>1096698</v>
      </c>
      <c r="G137" s="449"/>
      <c r="H137" s="449"/>
      <c r="I137" s="449"/>
      <c r="J137" s="449"/>
      <c r="K137" s="450"/>
    </row>
    <row r="138" spans="1:11" ht="20.25" customHeight="1">
      <c r="A138" s="446"/>
      <c r="B138" s="447" t="s">
        <v>999</v>
      </c>
      <c r="C138" s="446"/>
      <c r="D138" s="448"/>
      <c r="E138" s="448"/>
      <c r="F138" s="271" t="s">
        <v>22</v>
      </c>
      <c r="G138" s="449" t="s">
        <v>21</v>
      </c>
      <c r="H138" s="449" t="s">
        <v>21</v>
      </c>
      <c r="I138" s="449"/>
      <c r="J138" s="449" t="s">
        <v>21</v>
      </c>
      <c r="K138" s="450" t="s">
        <v>1396</v>
      </c>
    </row>
    <row r="139" spans="1:11">
      <c r="A139" s="446"/>
      <c r="B139" s="447"/>
      <c r="C139" s="446"/>
      <c r="D139" s="448"/>
      <c r="E139" s="488"/>
      <c r="F139" s="271">
        <v>250138.95</v>
      </c>
      <c r="G139" s="449"/>
      <c r="H139" s="449"/>
      <c r="I139" s="449"/>
      <c r="J139" s="449"/>
      <c r="K139" s="450"/>
    </row>
    <row r="140" spans="1:11">
      <c r="A140" s="446"/>
      <c r="B140" s="447"/>
      <c r="C140" s="446"/>
      <c r="D140" s="448"/>
      <c r="E140" s="488"/>
      <c r="F140" s="271" t="s">
        <v>23</v>
      </c>
      <c r="G140" s="449"/>
      <c r="H140" s="449"/>
      <c r="I140" s="449"/>
      <c r="J140" s="449"/>
      <c r="K140" s="450"/>
    </row>
    <row r="141" spans="1:11" ht="104.25" customHeight="1">
      <c r="A141" s="446"/>
      <c r="B141" s="447"/>
      <c r="C141" s="446"/>
      <c r="D141" s="448"/>
      <c r="E141" s="488"/>
      <c r="F141" s="271">
        <v>131632.43</v>
      </c>
      <c r="G141" s="449"/>
      <c r="H141" s="449"/>
      <c r="I141" s="449"/>
      <c r="J141" s="449"/>
      <c r="K141" s="450"/>
    </row>
    <row r="142" spans="1:11" s="23" customFormat="1" ht="20.25" customHeight="1">
      <c r="A142" s="446"/>
      <c r="B142" s="447" t="s">
        <v>1211</v>
      </c>
      <c r="C142" s="446"/>
      <c r="D142" s="448"/>
      <c r="E142" s="448"/>
      <c r="F142" s="271" t="s">
        <v>22</v>
      </c>
      <c r="G142" s="449" t="s">
        <v>21</v>
      </c>
      <c r="H142" s="449" t="s">
        <v>21</v>
      </c>
      <c r="I142" s="449"/>
      <c r="J142" s="449" t="s">
        <v>21</v>
      </c>
      <c r="K142" s="450" t="s">
        <v>1212</v>
      </c>
    </row>
    <row r="143" spans="1:11" s="23" customFormat="1">
      <c r="A143" s="446"/>
      <c r="B143" s="447"/>
      <c r="C143" s="446"/>
      <c r="D143" s="448"/>
      <c r="E143" s="488"/>
      <c r="F143" s="271">
        <v>92510.9</v>
      </c>
      <c r="G143" s="449"/>
      <c r="H143" s="449"/>
      <c r="I143" s="449"/>
      <c r="J143" s="449"/>
      <c r="K143" s="450"/>
    </row>
    <row r="144" spans="1:11" s="23" customFormat="1">
      <c r="A144" s="446"/>
      <c r="B144" s="447"/>
      <c r="C144" s="446"/>
      <c r="D144" s="448"/>
      <c r="E144" s="488"/>
      <c r="F144" s="271" t="s">
        <v>23</v>
      </c>
      <c r="G144" s="449"/>
      <c r="H144" s="449"/>
      <c r="I144" s="449"/>
      <c r="J144" s="449"/>
      <c r="K144" s="450"/>
    </row>
    <row r="145" spans="1:11" s="23" customFormat="1" ht="27" customHeight="1">
      <c r="A145" s="446"/>
      <c r="B145" s="447"/>
      <c r="C145" s="446"/>
      <c r="D145" s="448"/>
      <c r="E145" s="488"/>
      <c r="F145" s="271">
        <v>68809.759999999995</v>
      </c>
      <c r="G145" s="449"/>
      <c r="H145" s="449"/>
      <c r="I145" s="449"/>
      <c r="J145" s="449"/>
      <c r="K145" s="450"/>
    </row>
    <row r="146" spans="1:11" ht="20.25" customHeight="1">
      <c r="A146" s="543" t="s">
        <v>18</v>
      </c>
      <c r="B146" s="544" t="s">
        <v>345</v>
      </c>
      <c r="C146" s="543" t="s">
        <v>20</v>
      </c>
      <c r="D146" s="545"/>
      <c r="E146" s="272" t="s">
        <v>22</v>
      </c>
      <c r="F146" s="272" t="s">
        <v>22</v>
      </c>
      <c r="G146" s="541" t="s">
        <v>21</v>
      </c>
      <c r="H146" s="541" t="s">
        <v>21</v>
      </c>
      <c r="I146" s="541"/>
      <c r="J146" s="541" t="s">
        <v>21</v>
      </c>
      <c r="K146" s="542" t="s">
        <v>1397</v>
      </c>
    </row>
    <row r="147" spans="1:11">
      <c r="A147" s="543"/>
      <c r="B147" s="544"/>
      <c r="C147" s="543"/>
      <c r="D147" s="545"/>
      <c r="E147" s="240">
        <v>32656616</v>
      </c>
      <c r="F147" s="272">
        <f>F151+F155+F159+F163+F167+F171+F175</f>
        <v>6401555.1400000006</v>
      </c>
      <c r="G147" s="541"/>
      <c r="H147" s="541"/>
      <c r="I147" s="541"/>
      <c r="J147" s="541"/>
      <c r="K147" s="542"/>
    </row>
    <row r="148" spans="1:11">
      <c r="A148" s="543"/>
      <c r="B148" s="544"/>
      <c r="C148" s="543"/>
      <c r="D148" s="545"/>
      <c r="E148" s="540"/>
      <c r="F148" s="272" t="s">
        <v>23</v>
      </c>
      <c r="G148" s="541"/>
      <c r="H148" s="541"/>
      <c r="I148" s="541"/>
      <c r="J148" s="541"/>
      <c r="K148" s="542"/>
    </row>
    <row r="149" spans="1:11" ht="36.75" customHeight="1">
      <c r="A149" s="543"/>
      <c r="B149" s="544"/>
      <c r="C149" s="543"/>
      <c r="D149" s="545"/>
      <c r="E149" s="540"/>
      <c r="F149" s="272">
        <f>F153+F157+F161+F165+F169+F173+F177</f>
        <v>5270017.8900000006</v>
      </c>
      <c r="G149" s="541"/>
      <c r="H149" s="541"/>
      <c r="I149" s="541"/>
      <c r="J149" s="541"/>
      <c r="K149" s="542"/>
    </row>
    <row r="150" spans="1:11" ht="20.25" customHeight="1">
      <c r="A150" s="446"/>
      <c r="B150" s="447" t="s">
        <v>678</v>
      </c>
      <c r="C150" s="446"/>
      <c r="D150" s="448">
        <v>2011</v>
      </c>
      <c r="E150" s="448"/>
      <c r="F150" s="271" t="s">
        <v>22</v>
      </c>
      <c r="G150" s="449" t="s">
        <v>21</v>
      </c>
      <c r="H150" s="449" t="s">
        <v>21</v>
      </c>
      <c r="I150" s="449"/>
      <c r="J150" s="449" t="s">
        <v>21</v>
      </c>
      <c r="K150" s="450" t="s">
        <v>1398</v>
      </c>
    </row>
    <row r="151" spans="1:11">
      <c r="A151" s="446"/>
      <c r="B151" s="447"/>
      <c r="C151" s="446"/>
      <c r="D151" s="448"/>
      <c r="E151" s="488"/>
      <c r="F151" s="271">
        <v>948077.21</v>
      </c>
      <c r="G151" s="449"/>
      <c r="H151" s="449"/>
      <c r="I151" s="449"/>
      <c r="J151" s="449"/>
      <c r="K151" s="450"/>
    </row>
    <row r="152" spans="1:11">
      <c r="A152" s="446"/>
      <c r="B152" s="447"/>
      <c r="C152" s="446"/>
      <c r="D152" s="448"/>
      <c r="E152" s="488"/>
      <c r="F152" s="271" t="s">
        <v>23</v>
      </c>
      <c r="G152" s="449"/>
      <c r="H152" s="449"/>
      <c r="I152" s="449"/>
      <c r="J152" s="449"/>
      <c r="K152" s="450"/>
    </row>
    <row r="153" spans="1:11" ht="28.5" customHeight="1">
      <c r="A153" s="446"/>
      <c r="B153" s="447"/>
      <c r="C153" s="446"/>
      <c r="D153" s="448"/>
      <c r="E153" s="488"/>
      <c r="F153" s="271">
        <v>805865.62</v>
      </c>
      <c r="G153" s="449"/>
      <c r="H153" s="449"/>
      <c r="I153" s="449"/>
      <c r="J153" s="449"/>
      <c r="K153" s="450"/>
    </row>
    <row r="154" spans="1:11" ht="20.25" customHeight="1">
      <c r="A154" s="446"/>
      <c r="B154" s="447" t="s">
        <v>689</v>
      </c>
      <c r="C154" s="446"/>
      <c r="D154" s="448">
        <v>2012</v>
      </c>
      <c r="E154" s="448"/>
      <c r="F154" s="271" t="s">
        <v>22</v>
      </c>
      <c r="G154" s="449" t="s">
        <v>21</v>
      </c>
      <c r="H154" s="449" t="s">
        <v>21</v>
      </c>
      <c r="I154" s="449"/>
      <c r="J154" s="449" t="s">
        <v>21</v>
      </c>
      <c r="K154" s="450" t="s">
        <v>1399</v>
      </c>
    </row>
    <row r="155" spans="1:11">
      <c r="A155" s="446"/>
      <c r="B155" s="447"/>
      <c r="C155" s="446"/>
      <c r="D155" s="448"/>
      <c r="E155" s="488"/>
      <c r="F155" s="271">
        <v>785530</v>
      </c>
      <c r="G155" s="449"/>
      <c r="H155" s="449"/>
      <c r="I155" s="449"/>
      <c r="J155" s="449"/>
      <c r="K155" s="450"/>
    </row>
    <row r="156" spans="1:11">
      <c r="A156" s="446"/>
      <c r="B156" s="447"/>
      <c r="C156" s="446"/>
      <c r="D156" s="448"/>
      <c r="E156" s="488"/>
      <c r="F156" s="271" t="s">
        <v>23</v>
      </c>
      <c r="G156" s="449"/>
      <c r="H156" s="449"/>
      <c r="I156" s="449"/>
      <c r="J156" s="449"/>
      <c r="K156" s="450"/>
    </row>
    <row r="157" spans="1:11" ht="42.75" customHeight="1">
      <c r="A157" s="446"/>
      <c r="B157" s="447"/>
      <c r="C157" s="446"/>
      <c r="D157" s="448"/>
      <c r="E157" s="488"/>
      <c r="F157" s="271">
        <v>667700.5</v>
      </c>
      <c r="G157" s="449"/>
      <c r="H157" s="449"/>
      <c r="I157" s="449"/>
      <c r="J157" s="449"/>
      <c r="K157" s="450"/>
    </row>
    <row r="158" spans="1:11" ht="20.25" customHeight="1">
      <c r="A158" s="446"/>
      <c r="B158" s="447" t="s">
        <v>707</v>
      </c>
      <c r="C158" s="446"/>
      <c r="D158" s="448"/>
      <c r="E158" s="448"/>
      <c r="F158" s="271" t="s">
        <v>22</v>
      </c>
      <c r="G158" s="449" t="s">
        <v>21</v>
      </c>
      <c r="H158" s="449" t="s">
        <v>21</v>
      </c>
      <c r="I158" s="449"/>
      <c r="J158" s="449" t="s">
        <v>21</v>
      </c>
      <c r="K158" s="450" t="s">
        <v>1400</v>
      </c>
    </row>
    <row r="159" spans="1:11">
      <c r="A159" s="446"/>
      <c r="B159" s="447"/>
      <c r="C159" s="446"/>
      <c r="D159" s="448"/>
      <c r="E159" s="488"/>
      <c r="F159" s="271">
        <v>1729092.49</v>
      </c>
      <c r="G159" s="449"/>
      <c r="H159" s="449"/>
      <c r="I159" s="449"/>
      <c r="J159" s="449"/>
      <c r="K159" s="450"/>
    </row>
    <row r="160" spans="1:11">
      <c r="A160" s="446"/>
      <c r="B160" s="447"/>
      <c r="C160" s="446"/>
      <c r="D160" s="448"/>
      <c r="E160" s="488"/>
      <c r="F160" s="271" t="s">
        <v>23</v>
      </c>
      <c r="G160" s="449"/>
      <c r="H160" s="449"/>
      <c r="I160" s="449"/>
      <c r="J160" s="449"/>
      <c r="K160" s="450"/>
    </row>
    <row r="161" spans="1:11" ht="16.5" customHeight="1">
      <c r="A161" s="446"/>
      <c r="B161" s="447"/>
      <c r="C161" s="446"/>
      <c r="D161" s="448"/>
      <c r="E161" s="488"/>
      <c r="F161" s="271">
        <v>1469728.61</v>
      </c>
      <c r="G161" s="449"/>
      <c r="H161" s="449"/>
      <c r="I161" s="449"/>
      <c r="J161" s="449"/>
      <c r="K161" s="450"/>
    </row>
    <row r="162" spans="1:11" ht="20.25" customHeight="1">
      <c r="A162" s="446"/>
      <c r="B162" s="447" t="s">
        <v>708</v>
      </c>
      <c r="C162" s="446"/>
      <c r="D162" s="448"/>
      <c r="E162" s="448"/>
      <c r="F162" s="271" t="s">
        <v>22</v>
      </c>
      <c r="G162" s="449" t="s">
        <v>21</v>
      </c>
      <c r="H162" s="449" t="s">
        <v>21</v>
      </c>
      <c r="I162" s="449"/>
      <c r="J162" s="449" t="s">
        <v>21</v>
      </c>
      <c r="K162" s="450" t="s">
        <v>1401</v>
      </c>
    </row>
    <row r="163" spans="1:11">
      <c r="A163" s="446"/>
      <c r="B163" s="447"/>
      <c r="C163" s="446"/>
      <c r="D163" s="448"/>
      <c r="E163" s="488"/>
      <c r="F163" s="271">
        <v>812781.7</v>
      </c>
      <c r="G163" s="449"/>
      <c r="H163" s="449"/>
      <c r="I163" s="449"/>
      <c r="J163" s="449"/>
      <c r="K163" s="450"/>
    </row>
    <row r="164" spans="1:11">
      <c r="A164" s="446"/>
      <c r="B164" s="447"/>
      <c r="C164" s="446"/>
      <c r="D164" s="448"/>
      <c r="E164" s="488"/>
      <c r="F164" s="271" t="s">
        <v>23</v>
      </c>
      <c r="G164" s="449"/>
      <c r="H164" s="449"/>
      <c r="I164" s="449"/>
      <c r="J164" s="449"/>
      <c r="K164" s="450"/>
    </row>
    <row r="165" spans="1:11" ht="19.5" customHeight="1">
      <c r="A165" s="446"/>
      <c r="B165" s="447"/>
      <c r="C165" s="446"/>
      <c r="D165" s="448"/>
      <c r="E165" s="488"/>
      <c r="F165" s="271">
        <v>690864.44</v>
      </c>
      <c r="G165" s="449"/>
      <c r="H165" s="449"/>
      <c r="I165" s="449"/>
      <c r="J165" s="449"/>
      <c r="K165" s="450"/>
    </row>
    <row r="166" spans="1:11" ht="20.25" customHeight="1">
      <c r="A166" s="446"/>
      <c r="B166" s="447" t="s">
        <v>949</v>
      </c>
      <c r="C166" s="446"/>
      <c r="D166" s="448"/>
      <c r="E166" s="448"/>
      <c r="F166" s="271" t="s">
        <v>22</v>
      </c>
      <c r="G166" s="449" t="s">
        <v>21</v>
      </c>
      <c r="H166" s="449" t="s">
        <v>21</v>
      </c>
      <c r="I166" s="449"/>
      <c r="J166" s="449" t="s">
        <v>21</v>
      </c>
      <c r="K166" s="450" t="s">
        <v>1402</v>
      </c>
    </row>
    <row r="167" spans="1:11">
      <c r="A167" s="446"/>
      <c r="B167" s="447"/>
      <c r="C167" s="446"/>
      <c r="D167" s="448"/>
      <c r="E167" s="488"/>
      <c r="F167" s="271">
        <v>237251</v>
      </c>
      <c r="G167" s="449"/>
      <c r="H167" s="449"/>
      <c r="I167" s="449"/>
      <c r="J167" s="449"/>
      <c r="K167" s="450"/>
    </row>
    <row r="168" spans="1:11">
      <c r="A168" s="446"/>
      <c r="B168" s="447"/>
      <c r="C168" s="446"/>
      <c r="D168" s="448"/>
      <c r="E168" s="488"/>
      <c r="F168" s="271" t="s">
        <v>23</v>
      </c>
      <c r="G168" s="449"/>
      <c r="H168" s="449"/>
      <c r="I168" s="449"/>
      <c r="J168" s="449"/>
      <c r="K168" s="450"/>
    </row>
    <row r="169" spans="1:11" ht="16.5" customHeight="1">
      <c r="A169" s="446"/>
      <c r="B169" s="447"/>
      <c r="C169" s="446"/>
      <c r="D169" s="448"/>
      <c r="E169" s="488"/>
      <c r="F169" s="271">
        <v>178669</v>
      </c>
      <c r="G169" s="449"/>
      <c r="H169" s="449"/>
      <c r="I169" s="449"/>
      <c r="J169" s="449"/>
      <c r="K169" s="450"/>
    </row>
    <row r="170" spans="1:11" s="23" customFormat="1" ht="20.25" customHeight="1">
      <c r="A170" s="446"/>
      <c r="B170" s="447" t="s">
        <v>699</v>
      </c>
      <c r="C170" s="446"/>
      <c r="D170" s="448">
        <v>2013</v>
      </c>
      <c r="E170" s="448"/>
      <c r="F170" s="271" t="s">
        <v>22</v>
      </c>
      <c r="G170" s="449" t="s">
        <v>21</v>
      </c>
      <c r="H170" s="449" t="s">
        <v>21</v>
      </c>
      <c r="I170" s="449"/>
      <c r="J170" s="449" t="s">
        <v>21</v>
      </c>
      <c r="K170" s="450" t="s">
        <v>1373</v>
      </c>
    </row>
    <row r="171" spans="1:11" s="23" customFormat="1">
      <c r="A171" s="446"/>
      <c r="B171" s="447"/>
      <c r="C171" s="446"/>
      <c r="D171" s="448"/>
      <c r="E171" s="488"/>
      <c r="F171" s="271">
        <v>990346.74</v>
      </c>
      <c r="G171" s="449"/>
      <c r="H171" s="449"/>
      <c r="I171" s="449"/>
      <c r="J171" s="449"/>
      <c r="K171" s="450"/>
    </row>
    <row r="172" spans="1:11" s="23" customFormat="1">
      <c r="A172" s="446"/>
      <c r="B172" s="447"/>
      <c r="C172" s="446"/>
      <c r="D172" s="448"/>
      <c r="E172" s="488"/>
      <c r="F172" s="271" t="s">
        <v>23</v>
      </c>
      <c r="G172" s="449"/>
      <c r="H172" s="449"/>
      <c r="I172" s="449"/>
      <c r="J172" s="449"/>
      <c r="K172" s="450"/>
    </row>
    <row r="173" spans="1:11" s="23" customFormat="1" ht="155.25" customHeight="1">
      <c r="A173" s="446"/>
      <c r="B173" s="447"/>
      <c r="C173" s="446"/>
      <c r="D173" s="448"/>
      <c r="E173" s="488"/>
      <c r="F173" s="271">
        <v>841794.72</v>
      </c>
      <c r="G173" s="449"/>
      <c r="H173" s="449"/>
      <c r="I173" s="449"/>
      <c r="J173" s="449"/>
      <c r="K173" s="450"/>
    </row>
    <row r="174" spans="1:11" s="23" customFormat="1" ht="20.25" customHeight="1">
      <c r="A174" s="446"/>
      <c r="B174" s="447" t="s">
        <v>1155</v>
      </c>
      <c r="C174" s="446"/>
      <c r="D174" s="448"/>
      <c r="E174" s="448"/>
      <c r="F174" s="271" t="s">
        <v>22</v>
      </c>
      <c r="G174" s="449" t="s">
        <v>21</v>
      </c>
      <c r="H174" s="449" t="s">
        <v>21</v>
      </c>
      <c r="I174" s="449"/>
      <c r="J174" s="449" t="s">
        <v>21</v>
      </c>
      <c r="K174" s="450" t="s">
        <v>1156</v>
      </c>
    </row>
    <row r="175" spans="1:11" s="23" customFormat="1">
      <c r="A175" s="446"/>
      <c r="B175" s="447"/>
      <c r="C175" s="446"/>
      <c r="D175" s="448"/>
      <c r="E175" s="488"/>
      <c r="F175" s="271">
        <v>898476</v>
      </c>
      <c r="G175" s="449"/>
      <c r="H175" s="449"/>
      <c r="I175" s="449"/>
      <c r="J175" s="449"/>
      <c r="K175" s="450"/>
    </row>
    <row r="176" spans="1:11" s="23" customFormat="1">
      <c r="A176" s="446"/>
      <c r="B176" s="447"/>
      <c r="C176" s="446"/>
      <c r="D176" s="448"/>
      <c r="E176" s="488"/>
      <c r="F176" s="271" t="s">
        <v>23</v>
      </c>
      <c r="G176" s="449"/>
      <c r="H176" s="449"/>
      <c r="I176" s="449"/>
      <c r="J176" s="449"/>
      <c r="K176" s="450"/>
    </row>
    <row r="177" spans="1:11" s="23" customFormat="1" ht="118.5" customHeight="1">
      <c r="A177" s="446"/>
      <c r="B177" s="447"/>
      <c r="C177" s="446"/>
      <c r="D177" s="448"/>
      <c r="E177" s="488"/>
      <c r="F177" s="271">
        <v>615395</v>
      </c>
      <c r="G177" s="449"/>
      <c r="H177" s="449"/>
      <c r="I177" s="449"/>
      <c r="J177" s="449"/>
      <c r="K177" s="450"/>
    </row>
    <row r="178" spans="1:11" ht="20.25" customHeight="1">
      <c r="A178" s="543" t="s">
        <v>18</v>
      </c>
      <c r="B178" s="544" t="s">
        <v>346</v>
      </c>
      <c r="C178" s="543" t="s">
        <v>20</v>
      </c>
      <c r="D178" s="545"/>
      <c r="E178" s="272" t="s">
        <v>22</v>
      </c>
      <c r="F178" s="272" t="s">
        <v>22</v>
      </c>
      <c r="G178" s="541" t="s">
        <v>21</v>
      </c>
      <c r="H178" s="541" t="s">
        <v>21</v>
      </c>
      <c r="I178" s="541"/>
      <c r="J178" s="541" t="s">
        <v>21</v>
      </c>
      <c r="K178" s="542" t="s">
        <v>1355</v>
      </c>
    </row>
    <row r="179" spans="1:11">
      <c r="A179" s="543"/>
      <c r="B179" s="544"/>
      <c r="C179" s="543"/>
      <c r="D179" s="545"/>
      <c r="E179" s="240">
        <v>5500000</v>
      </c>
      <c r="F179" s="272">
        <f>F183+F187+F191+F195+F199</f>
        <v>10604626.9</v>
      </c>
      <c r="G179" s="541"/>
      <c r="H179" s="541"/>
      <c r="I179" s="541"/>
      <c r="J179" s="541"/>
      <c r="K179" s="542"/>
    </row>
    <row r="180" spans="1:11">
      <c r="A180" s="543"/>
      <c r="B180" s="544"/>
      <c r="C180" s="543"/>
      <c r="D180" s="545"/>
      <c r="E180" s="540"/>
      <c r="F180" s="272" t="s">
        <v>23</v>
      </c>
      <c r="G180" s="541"/>
      <c r="H180" s="541"/>
      <c r="I180" s="541"/>
      <c r="J180" s="541"/>
      <c r="K180" s="542"/>
    </row>
    <row r="181" spans="1:11" ht="33" customHeight="1">
      <c r="A181" s="543"/>
      <c r="B181" s="544"/>
      <c r="C181" s="543"/>
      <c r="D181" s="545"/>
      <c r="E181" s="540"/>
      <c r="F181" s="272">
        <f>F185+F189+F193+F197+F201</f>
        <v>9013932.8600000013</v>
      </c>
      <c r="G181" s="541"/>
      <c r="H181" s="541"/>
      <c r="I181" s="541"/>
      <c r="J181" s="541"/>
      <c r="K181" s="542"/>
    </row>
    <row r="182" spans="1:11" ht="20.25" customHeight="1">
      <c r="A182" s="446"/>
      <c r="B182" s="447" t="s">
        <v>680</v>
      </c>
      <c r="C182" s="446"/>
      <c r="D182" s="448"/>
      <c r="E182" s="448"/>
      <c r="F182" s="271" t="s">
        <v>22</v>
      </c>
      <c r="G182" s="449" t="s">
        <v>21</v>
      </c>
      <c r="H182" s="449" t="s">
        <v>21</v>
      </c>
      <c r="I182" s="449"/>
      <c r="J182" s="449" t="s">
        <v>21</v>
      </c>
      <c r="K182" s="450" t="s">
        <v>1403</v>
      </c>
    </row>
    <row r="183" spans="1:11">
      <c r="A183" s="446"/>
      <c r="B183" s="447"/>
      <c r="C183" s="446"/>
      <c r="D183" s="448"/>
      <c r="E183" s="488"/>
      <c r="F183" s="271">
        <v>1944830</v>
      </c>
      <c r="G183" s="449"/>
      <c r="H183" s="449"/>
      <c r="I183" s="449"/>
      <c r="J183" s="449"/>
      <c r="K183" s="450"/>
    </row>
    <row r="184" spans="1:11">
      <c r="A184" s="446"/>
      <c r="B184" s="447"/>
      <c r="C184" s="446"/>
      <c r="D184" s="448"/>
      <c r="E184" s="488"/>
      <c r="F184" s="271" t="s">
        <v>23</v>
      </c>
      <c r="G184" s="449"/>
      <c r="H184" s="449"/>
      <c r="I184" s="449"/>
      <c r="J184" s="449"/>
      <c r="K184" s="450"/>
    </row>
    <row r="185" spans="1:11" ht="19.5" customHeight="1">
      <c r="A185" s="446"/>
      <c r="B185" s="447"/>
      <c r="C185" s="446"/>
      <c r="D185" s="448"/>
      <c r="E185" s="488"/>
      <c r="F185" s="271">
        <v>1653105.5</v>
      </c>
      <c r="G185" s="449"/>
      <c r="H185" s="449"/>
      <c r="I185" s="449"/>
      <c r="J185" s="449"/>
      <c r="K185" s="450"/>
    </row>
    <row r="186" spans="1:11" ht="20.25" customHeight="1">
      <c r="A186" s="446"/>
      <c r="B186" s="447" t="s">
        <v>681</v>
      </c>
      <c r="C186" s="446"/>
      <c r="D186" s="448"/>
      <c r="E186" s="448"/>
      <c r="F186" s="271" t="s">
        <v>22</v>
      </c>
      <c r="G186" s="449" t="s">
        <v>21</v>
      </c>
      <c r="H186" s="449" t="s">
        <v>21</v>
      </c>
      <c r="I186" s="449"/>
      <c r="J186" s="449" t="s">
        <v>21</v>
      </c>
      <c r="K186" s="450" t="s">
        <v>1354</v>
      </c>
    </row>
    <row r="187" spans="1:11">
      <c r="A187" s="446"/>
      <c r="B187" s="447"/>
      <c r="C187" s="446"/>
      <c r="D187" s="448"/>
      <c r="E187" s="488"/>
      <c r="F187" s="271">
        <v>1745392.31</v>
      </c>
      <c r="G187" s="449"/>
      <c r="H187" s="449"/>
      <c r="I187" s="449"/>
      <c r="J187" s="449"/>
      <c r="K187" s="450"/>
    </row>
    <row r="188" spans="1:11">
      <c r="A188" s="446"/>
      <c r="B188" s="447"/>
      <c r="C188" s="446"/>
      <c r="D188" s="448"/>
      <c r="E188" s="488"/>
      <c r="F188" s="271" t="s">
        <v>23</v>
      </c>
      <c r="G188" s="449"/>
      <c r="H188" s="449"/>
      <c r="I188" s="449"/>
      <c r="J188" s="449"/>
      <c r="K188" s="450"/>
    </row>
    <row r="189" spans="1:11" ht="27.75" customHeight="1">
      <c r="A189" s="446"/>
      <c r="B189" s="447"/>
      <c r="C189" s="446"/>
      <c r="D189" s="448"/>
      <c r="E189" s="488"/>
      <c r="F189" s="271">
        <v>1483583.46</v>
      </c>
      <c r="G189" s="449"/>
      <c r="H189" s="449"/>
      <c r="I189" s="449"/>
      <c r="J189" s="449"/>
      <c r="K189" s="450"/>
    </row>
    <row r="190" spans="1:11" ht="20.25" customHeight="1">
      <c r="A190" s="446"/>
      <c r="B190" s="447" t="s">
        <v>682</v>
      </c>
      <c r="C190" s="446"/>
      <c r="D190" s="448"/>
      <c r="E190" s="448"/>
      <c r="F190" s="271" t="s">
        <v>22</v>
      </c>
      <c r="G190" s="449" t="s">
        <v>21</v>
      </c>
      <c r="H190" s="449" t="s">
        <v>21</v>
      </c>
      <c r="I190" s="449"/>
      <c r="J190" s="449" t="s">
        <v>21</v>
      </c>
      <c r="K190" s="450" t="s">
        <v>1404</v>
      </c>
    </row>
    <row r="191" spans="1:11">
      <c r="A191" s="446"/>
      <c r="B191" s="447"/>
      <c r="C191" s="446"/>
      <c r="D191" s="448"/>
      <c r="E191" s="488"/>
      <c r="F191" s="271">
        <v>2253677.67</v>
      </c>
      <c r="G191" s="449"/>
      <c r="H191" s="449"/>
      <c r="I191" s="449"/>
      <c r="J191" s="449"/>
      <c r="K191" s="450"/>
    </row>
    <row r="192" spans="1:11">
      <c r="A192" s="446"/>
      <c r="B192" s="447"/>
      <c r="C192" s="446"/>
      <c r="D192" s="448"/>
      <c r="E192" s="488"/>
      <c r="F192" s="271" t="s">
        <v>23</v>
      </c>
      <c r="G192" s="449"/>
      <c r="H192" s="449"/>
      <c r="I192" s="449"/>
      <c r="J192" s="449"/>
      <c r="K192" s="450"/>
    </row>
    <row r="193" spans="1:11" ht="31.5" customHeight="1">
      <c r="A193" s="446"/>
      <c r="B193" s="447"/>
      <c r="C193" s="446"/>
      <c r="D193" s="448"/>
      <c r="E193" s="488"/>
      <c r="F193" s="271">
        <v>1915626.02</v>
      </c>
      <c r="G193" s="449"/>
      <c r="H193" s="449"/>
      <c r="I193" s="449"/>
      <c r="J193" s="449"/>
      <c r="K193" s="450"/>
    </row>
    <row r="194" spans="1:11" s="23" customFormat="1" ht="20.25" customHeight="1">
      <c r="A194" s="446"/>
      <c r="B194" s="447" t="s">
        <v>1236</v>
      </c>
      <c r="C194" s="446"/>
      <c r="D194" s="448"/>
      <c r="E194" s="448"/>
      <c r="F194" s="271" t="s">
        <v>22</v>
      </c>
      <c r="G194" s="449" t="s">
        <v>21</v>
      </c>
      <c r="H194" s="449" t="s">
        <v>21</v>
      </c>
      <c r="I194" s="449"/>
      <c r="J194" s="449" t="s">
        <v>21</v>
      </c>
      <c r="K194" s="450" t="s">
        <v>1237</v>
      </c>
    </row>
    <row r="195" spans="1:11" s="23" customFormat="1">
      <c r="A195" s="446"/>
      <c r="B195" s="447"/>
      <c r="C195" s="446"/>
      <c r="D195" s="448"/>
      <c r="E195" s="488"/>
      <c r="F195" s="271">
        <v>2162637.19</v>
      </c>
      <c r="G195" s="449"/>
      <c r="H195" s="449"/>
      <c r="I195" s="449"/>
      <c r="J195" s="449"/>
      <c r="K195" s="450"/>
    </row>
    <row r="196" spans="1:11" s="23" customFormat="1">
      <c r="A196" s="446"/>
      <c r="B196" s="447"/>
      <c r="C196" s="446"/>
      <c r="D196" s="448"/>
      <c r="E196" s="488"/>
      <c r="F196" s="271" t="s">
        <v>23</v>
      </c>
      <c r="G196" s="449"/>
      <c r="H196" s="449"/>
      <c r="I196" s="449"/>
      <c r="J196" s="449"/>
      <c r="K196" s="450"/>
    </row>
    <row r="197" spans="1:11" s="23" customFormat="1" ht="66.75" customHeight="1">
      <c r="A197" s="446"/>
      <c r="B197" s="447"/>
      <c r="C197" s="446"/>
      <c r="D197" s="448"/>
      <c r="E197" s="488"/>
      <c r="F197" s="271">
        <v>1838241.61</v>
      </c>
      <c r="G197" s="449"/>
      <c r="H197" s="449"/>
      <c r="I197" s="449"/>
      <c r="J197" s="449"/>
      <c r="K197" s="450"/>
    </row>
    <row r="198" spans="1:11" s="23" customFormat="1" ht="20.25" customHeight="1">
      <c r="A198" s="446"/>
      <c r="B198" s="447" t="s">
        <v>1274</v>
      </c>
      <c r="C198" s="446"/>
      <c r="D198" s="448"/>
      <c r="E198" s="448"/>
      <c r="F198" s="271" t="s">
        <v>22</v>
      </c>
      <c r="G198" s="449" t="s">
        <v>21</v>
      </c>
      <c r="H198" s="449" t="s">
        <v>21</v>
      </c>
      <c r="I198" s="449"/>
      <c r="J198" s="449" t="s">
        <v>21</v>
      </c>
      <c r="K198" s="450" t="s">
        <v>1275</v>
      </c>
    </row>
    <row r="199" spans="1:11" s="23" customFormat="1">
      <c r="A199" s="446"/>
      <c r="B199" s="447"/>
      <c r="C199" s="446"/>
      <c r="D199" s="448"/>
      <c r="E199" s="488"/>
      <c r="F199" s="271">
        <v>2498089.73</v>
      </c>
      <c r="G199" s="449"/>
      <c r="H199" s="449"/>
      <c r="I199" s="449"/>
      <c r="J199" s="449"/>
      <c r="K199" s="450"/>
    </row>
    <row r="200" spans="1:11" s="23" customFormat="1">
      <c r="A200" s="446"/>
      <c r="B200" s="447"/>
      <c r="C200" s="446"/>
      <c r="D200" s="448"/>
      <c r="E200" s="488"/>
      <c r="F200" s="271" t="s">
        <v>23</v>
      </c>
      <c r="G200" s="449"/>
      <c r="H200" s="449"/>
      <c r="I200" s="449"/>
      <c r="J200" s="449"/>
      <c r="K200" s="450"/>
    </row>
    <row r="201" spans="1:11" s="23" customFormat="1" ht="122.25" customHeight="1">
      <c r="A201" s="446"/>
      <c r="B201" s="447"/>
      <c r="C201" s="446"/>
      <c r="D201" s="448"/>
      <c r="E201" s="488"/>
      <c r="F201" s="271">
        <v>2123376.27</v>
      </c>
      <c r="G201" s="449"/>
      <c r="H201" s="449"/>
      <c r="I201" s="449"/>
      <c r="J201" s="449"/>
      <c r="K201" s="450"/>
    </row>
    <row r="202" spans="1:11" ht="20.25" customHeight="1">
      <c r="A202" s="543" t="s">
        <v>18</v>
      </c>
      <c r="B202" s="544" t="s">
        <v>347</v>
      </c>
      <c r="C202" s="543" t="s">
        <v>20</v>
      </c>
      <c r="D202" s="545"/>
      <c r="E202" s="272" t="s">
        <v>22</v>
      </c>
      <c r="F202" s="272" t="s">
        <v>22</v>
      </c>
      <c r="G202" s="541" t="s">
        <v>21</v>
      </c>
      <c r="H202" s="541" t="s">
        <v>21</v>
      </c>
      <c r="I202" s="541"/>
      <c r="J202" s="541" t="s">
        <v>21</v>
      </c>
      <c r="K202" s="542" t="s">
        <v>1356</v>
      </c>
    </row>
    <row r="203" spans="1:11">
      <c r="A203" s="543"/>
      <c r="B203" s="544"/>
      <c r="C203" s="543"/>
      <c r="D203" s="545"/>
      <c r="E203" s="240">
        <v>23000000</v>
      </c>
      <c r="F203" s="272">
        <f>F207+F211+F215</f>
        <v>2326735.54</v>
      </c>
      <c r="G203" s="541"/>
      <c r="H203" s="541"/>
      <c r="I203" s="541"/>
      <c r="J203" s="541"/>
      <c r="K203" s="539"/>
    </row>
    <row r="204" spans="1:11">
      <c r="A204" s="543"/>
      <c r="B204" s="544"/>
      <c r="C204" s="543"/>
      <c r="D204" s="545"/>
      <c r="E204" s="540"/>
      <c r="F204" s="272" t="s">
        <v>23</v>
      </c>
      <c r="G204" s="541"/>
      <c r="H204" s="541"/>
      <c r="I204" s="541"/>
      <c r="J204" s="541"/>
      <c r="K204" s="539"/>
    </row>
    <row r="205" spans="1:11">
      <c r="A205" s="543"/>
      <c r="B205" s="544"/>
      <c r="C205" s="543"/>
      <c r="D205" s="545"/>
      <c r="E205" s="540"/>
      <c r="F205" s="272">
        <f>F209+F213+F217</f>
        <v>1977724.75</v>
      </c>
      <c r="G205" s="541"/>
      <c r="H205" s="541"/>
      <c r="I205" s="541"/>
      <c r="J205" s="541"/>
      <c r="K205" s="539"/>
    </row>
    <row r="206" spans="1:11" s="23" customFormat="1" ht="20.25" customHeight="1">
      <c r="A206" s="446"/>
      <c r="B206" s="447" t="s">
        <v>1241</v>
      </c>
      <c r="C206" s="446"/>
      <c r="D206" s="448"/>
      <c r="E206" s="448"/>
      <c r="F206" s="271" t="s">
        <v>22</v>
      </c>
      <c r="G206" s="449" t="s">
        <v>21</v>
      </c>
      <c r="H206" s="449" t="s">
        <v>21</v>
      </c>
      <c r="I206" s="449"/>
      <c r="J206" s="449" t="s">
        <v>21</v>
      </c>
      <c r="K206" s="450" t="s">
        <v>1242</v>
      </c>
    </row>
    <row r="207" spans="1:11" s="23" customFormat="1">
      <c r="A207" s="446"/>
      <c r="B207" s="447"/>
      <c r="C207" s="446"/>
      <c r="D207" s="448"/>
      <c r="E207" s="488"/>
      <c r="F207" s="271">
        <v>784167.8899999999</v>
      </c>
      <c r="G207" s="449"/>
      <c r="H207" s="449"/>
      <c r="I207" s="449"/>
      <c r="J207" s="449"/>
      <c r="K207" s="450"/>
    </row>
    <row r="208" spans="1:11" s="23" customFormat="1">
      <c r="A208" s="446"/>
      <c r="B208" s="447"/>
      <c r="C208" s="446"/>
      <c r="D208" s="448"/>
      <c r="E208" s="488"/>
      <c r="F208" s="271" t="s">
        <v>23</v>
      </c>
      <c r="G208" s="449"/>
      <c r="H208" s="449"/>
      <c r="I208" s="449"/>
      <c r="J208" s="449"/>
      <c r="K208" s="450"/>
    </row>
    <row r="209" spans="1:11" s="23" customFormat="1" ht="129" customHeight="1">
      <c r="A209" s="446"/>
      <c r="B209" s="447"/>
      <c r="C209" s="446"/>
      <c r="D209" s="448"/>
      <c r="E209" s="488"/>
      <c r="F209" s="271">
        <v>666542.69999999995</v>
      </c>
      <c r="G209" s="449"/>
      <c r="H209" s="449"/>
      <c r="I209" s="449"/>
      <c r="J209" s="449"/>
      <c r="K209" s="450"/>
    </row>
    <row r="210" spans="1:11" s="23" customFormat="1" ht="20.25" customHeight="1">
      <c r="A210" s="446"/>
      <c r="B210" s="447" t="s">
        <v>1243</v>
      </c>
      <c r="C210" s="446"/>
      <c r="D210" s="448"/>
      <c r="E210" s="448"/>
      <c r="F210" s="271" t="s">
        <v>22</v>
      </c>
      <c r="G210" s="449" t="s">
        <v>21</v>
      </c>
      <c r="H210" s="449" t="s">
        <v>21</v>
      </c>
      <c r="I210" s="449"/>
      <c r="J210" s="449" t="s">
        <v>21</v>
      </c>
      <c r="K210" s="450" t="s">
        <v>1244</v>
      </c>
    </row>
    <row r="211" spans="1:11" s="23" customFormat="1">
      <c r="A211" s="446"/>
      <c r="B211" s="447"/>
      <c r="C211" s="446"/>
      <c r="D211" s="448"/>
      <c r="E211" s="488"/>
      <c r="F211" s="271">
        <v>635777</v>
      </c>
      <c r="G211" s="449"/>
      <c r="H211" s="449"/>
      <c r="I211" s="449"/>
      <c r="J211" s="449"/>
      <c r="K211" s="450"/>
    </row>
    <row r="212" spans="1:11" s="23" customFormat="1">
      <c r="A212" s="446"/>
      <c r="B212" s="447"/>
      <c r="C212" s="446"/>
      <c r="D212" s="448"/>
      <c r="E212" s="488"/>
      <c r="F212" s="271" t="s">
        <v>23</v>
      </c>
      <c r="G212" s="449"/>
      <c r="H212" s="449"/>
      <c r="I212" s="449"/>
      <c r="J212" s="449"/>
      <c r="K212" s="450"/>
    </row>
    <row r="213" spans="1:11" s="23" customFormat="1" ht="117.75" customHeight="1">
      <c r="A213" s="446"/>
      <c r="B213" s="447"/>
      <c r="C213" s="446"/>
      <c r="D213" s="448"/>
      <c r="E213" s="488"/>
      <c r="F213" s="271">
        <v>540410</v>
      </c>
      <c r="G213" s="449"/>
      <c r="H213" s="449"/>
      <c r="I213" s="449"/>
      <c r="J213" s="449"/>
      <c r="K213" s="450"/>
    </row>
    <row r="214" spans="1:11" s="23" customFormat="1" ht="20.25" customHeight="1">
      <c r="A214" s="446"/>
      <c r="B214" s="447" t="s">
        <v>1176</v>
      </c>
      <c r="C214" s="446"/>
      <c r="D214" s="448"/>
      <c r="E214" s="448"/>
      <c r="F214" s="271" t="s">
        <v>22</v>
      </c>
      <c r="G214" s="449" t="s">
        <v>21</v>
      </c>
      <c r="H214" s="449" t="s">
        <v>21</v>
      </c>
      <c r="I214" s="449"/>
      <c r="J214" s="449" t="s">
        <v>21</v>
      </c>
      <c r="K214" s="450" t="s">
        <v>1245</v>
      </c>
    </row>
    <row r="215" spans="1:11" s="23" customFormat="1">
      <c r="A215" s="446"/>
      <c r="B215" s="447"/>
      <c r="C215" s="446"/>
      <c r="D215" s="448"/>
      <c r="E215" s="488"/>
      <c r="F215" s="271">
        <v>906790.65</v>
      </c>
      <c r="G215" s="449"/>
      <c r="H215" s="449"/>
      <c r="I215" s="449"/>
      <c r="J215" s="449"/>
      <c r="K215" s="450"/>
    </row>
    <row r="216" spans="1:11" s="23" customFormat="1">
      <c r="A216" s="446"/>
      <c r="B216" s="447"/>
      <c r="C216" s="446"/>
      <c r="D216" s="448"/>
      <c r="E216" s="488"/>
      <c r="F216" s="271" t="s">
        <v>23</v>
      </c>
      <c r="G216" s="449"/>
      <c r="H216" s="449"/>
      <c r="I216" s="449"/>
      <c r="J216" s="449"/>
      <c r="K216" s="450"/>
    </row>
    <row r="217" spans="1:11" s="23" customFormat="1" ht="16.5" customHeight="1">
      <c r="A217" s="446"/>
      <c r="B217" s="447"/>
      <c r="C217" s="446"/>
      <c r="D217" s="448"/>
      <c r="E217" s="488"/>
      <c r="F217" s="271">
        <v>770772.05</v>
      </c>
      <c r="G217" s="449"/>
      <c r="H217" s="449"/>
      <c r="I217" s="449"/>
      <c r="J217" s="449"/>
      <c r="K217" s="450"/>
    </row>
  </sheetData>
  <mergeCells count="468">
    <mergeCell ref="K113:K116"/>
    <mergeCell ref="A214:A217"/>
    <mergeCell ref="B214:B217"/>
    <mergeCell ref="C214:C217"/>
    <mergeCell ref="D214:D217"/>
    <mergeCell ref="E214:E217"/>
    <mergeCell ref="G214:G217"/>
    <mergeCell ref="H214:I217"/>
    <mergeCell ref="J214:J217"/>
    <mergeCell ref="K214:K217"/>
    <mergeCell ref="A210:A213"/>
    <mergeCell ref="B210:B213"/>
    <mergeCell ref="C210:C213"/>
    <mergeCell ref="D210:D213"/>
    <mergeCell ref="E210:E213"/>
    <mergeCell ref="G210:G213"/>
    <mergeCell ref="H210:I213"/>
    <mergeCell ref="J210:J213"/>
    <mergeCell ref="K210:K213"/>
    <mergeCell ref="E194:E197"/>
    <mergeCell ref="G194:G197"/>
    <mergeCell ref="H194:I197"/>
    <mergeCell ref="J194:J197"/>
    <mergeCell ref="K194:K197"/>
    <mergeCell ref="A206:A209"/>
    <mergeCell ref="B206:B209"/>
    <mergeCell ref="C206:C209"/>
    <mergeCell ref="D206:D209"/>
    <mergeCell ref="E206:E209"/>
    <mergeCell ref="G206:G209"/>
    <mergeCell ref="H206:I209"/>
    <mergeCell ref="J206:J209"/>
    <mergeCell ref="K206:K209"/>
    <mergeCell ref="A198:A201"/>
    <mergeCell ref="B198:B201"/>
    <mergeCell ref="C198:C201"/>
    <mergeCell ref="D198:D201"/>
    <mergeCell ref="E198:E201"/>
    <mergeCell ref="G198:G201"/>
    <mergeCell ref="H198:I201"/>
    <mergeCell ref="J198:J201"/>
    <mergeCell ref="K198:K201"/>
    <mergeCell ref="A202:A205"/>
    <mergeCell ref="A174:A177"/>
    <mergeCell ref="B174:B177"/>
    <mergeCell ref="C174:C177"/>
    <mergeCell ref="D174:D177"/>
    <mergeCell ref="E174:E177"/>
    <mergeCell ref="G174:G177"/>
    <mergeCell ref="H174:I177"/>
    <mergeCell ref="J174:J177"/>
    <mergeCell ref="B202:B205"/>
    <mergeCell ref="C202:C205"/>
    <mergeCell ref="D202:D205"/>
    <mergeCell ref="A186:A189"/>
    <mergeCell ref="B186:B189"/>
    <mergeCell ref="C186:C189"/>
    <mergeCell ref="D186:D189"/>
    <mergeCell ref="A190:A193"/>
    <mergeCell ref="B190:B193"/>
    <mergeCell ref="C190:C193"/>
    <mergeCell ref="D190:D193"/>
    <mergeCell ref="A194:A197"/>
    <mergeCell ref="B194:B197"/>
    <mergeCell ref="C194:C197"/>
    <mergeCell ref="D194:D197"/>
    <mergeCell ref="K85:K88"/>
    <mergeCell ref="K174:K177"/>
    <mergeCell ref="A138:A141"/>
    <mergeCell ref="B138:B141"/>
    <mergeCell ref="C138:C141"/>
    <mergeCell ref="D138:D141"/>
    <mergeCell ref="G138:G141"/>
    <mergeCell ref="H138:I141"/>
    <mergeCell ref="J138:J141"/>
    <mergeCell ref="K138:K141"/>
    <mergeCell ref="E158:E161"/>
    <mergeCell ref="H150:I153"/>
    <mergeCell ref="J150:J153"/>
    <mergeCell ref="K150:K153"/>
    <mergeCell ref="A146:A149"/>
    <mergeCell ref="B146:B149"/>
    <mergeCell ref="C146:C149"/>
    <mergeCell ref="D146:D149"/>
    <mergeCell ref="G146:G149"/>
    <mergeCell ref="H146:I149"/>
    <mergeCell ref="J146:J149"/>
    <mergeCell ref="K146:K149"/>
    <mergeCell ref="E148:E149"/>
    <mergeCell ref="A162:A165"/>
    <mergeCell ref="J134:J137"/>
    <mergeCell ref="K134:K137"/>
    <mergeCell ref="A130:A133"/>
    <mergeCell ref="B134:B137"/>
    <mergeCell ref="C134:C137"/>
    <mergeCell ref="G134:G137"/>
    <mergeCell ref="H134:I137"/>
    <mergeCell ref="A166:A169"/>
    <mergeCell ref="B166:B169"/>
    <mergeCell ref="C166:C169"/>
    <mergeCell ref="D166:D169"/>
    <mergeCell ref="G166:G169"/>
    <mergeCell ref="H166:I169"/>
    <mergeCell ref="J166:J169"/>
    <mergeCell ref="K166:K169"/>
    <mergeCell ref="E166:E169"/>
    <mergeCell ref="A158:A161"/>
    <mergeCell ref="B158:B161"/>
    <mergeCell ref="C158:C161"/>
    <mergeCell ref="D158:D161"/>
    <mergeCell ref="G158:G161"/>
    <mergeCell ref="H158:I161"/>
    <mergeCell ref="J158:J161"/>
    <mergeCell ref="K158:K161"/>
    <mergeCell ref="A57:A60"/>
    <mergeCell ref="B57:B60"/>
    <mergeCell ref="C57:C60"/>
    <mergeCell ref="D57:D60"/>
    <mergeCell ref="G57:G60"/>
    <mergeCell ref="K65:K68"/>
    <mergeCell ref="A65:A68"/>
    <mergeCell ref="B65:B68"/>
    <mergeCell ref="C65:C68"/>
    <mergeCell ref="D65:D68"/>
    <mergeCell ref="G65:G68"/>
    <mergeCell ref="E65:E68"/>
    <mergeCell ref="H57:I60"/>
    <mergeCell ref="J57:J60"/>
    <mergeCell ref="K57:K60"/>
    <mergeCell ref="A61:A64"/>
    <mergeCell ref="B61:B64"/>
    <mergeCell ref="C61:C64"/>
    <mergeCell ref="D61:D64"/>
    <mergeCell ref="G61:G64"/>
    <mergeCell ref="H61:I64"/>
    <mergeCell ref="J61:J64"/>
    <mergeCell ref="K61:K64"/>
    <mergeCell ref="E61:E64"/>
    <mergeCell ref="K122:K125"/>
    <mergeCell ref="G69:G72"/>
    <mergeCell ref="H69:I72"/>
    <mergeCell ref="J69:J72"/>
    <mergeCell ref="K69:K72"/>
    <mergeCell ref="H126:I129"/>
    <mergeCell ref="J126:J129"/>
    <mergeCell ref="K126:K129"/>
    <mergeCell ref="H73:I76"/>
    <mergeCell ref="J73:J76"/>
    <mergeCell ref="K73:K76"/>
    <mergeCell ref="K77:K80"/>
    <mergeCell ref="H81:I84"/>
    <mergeCell ref="J81:J84"/>
    <mergeCell ref="K81:K84"/>
    <mergeCell ref="G89:G92"/>
    <mergeCell ref="H89:I92"/>
    <mergeCell ref="J89:J92"/>
    <mergeCell ref="K89:K92"/>
    <mergeCell ref="K93:K96"/>
    <mergeCell ref="J97:J100"/>
    <mergeCell ref="K97:K100"/>
    <mergeCell ref="G85:G88"/>
    <mergeCell ref="H85:I88"/>
    <mergeCell ref="A113:A116"/>
    <mergeCell ref="B113:B116"/>
    <mergeCell ref="C113:C116"/>
    <mergeCell ref="D113:D116"/>
    <mergeCell ref="E113:E116"/>
    <mergeCell ref="G113:G116"/>
    <mergeCell ref="A77:A80"/>
    <mergeCell ref="B77:B80"/>
    <mergeCell ref="A81:A84"/>
    <mergeCell ref="B81:B84"/>
    <mergeCell ref="E81:E84"/>
    <mergeCell ref="A89:A92"/>
    <mergeCell ref="B89:B92"/>
    <mergeCell ref="C89:C92"/>
    <mergeCell ref="A85:A88"/>
    <mergeCell ref="B85:B88"/>
    <mergeCell ref="C85:C88"/>
    <mergeCell ref="D85:D88"/>
    <mergeCell ref="E85:E88"/>
    <mergeCell ref="E77:E80"/>
    <mergeCell ref="D89:D92"/>
    <mergeCell ref="E89:E92"/>
    <mergeCell ref="C101:C104"/>
    <mergeCell ref="D101:D104"/>
    <mergeCell ref="D45:D48"/>
    <mergeCell ref="C81:C84"/>
    <mergeCell ref="D81:D84"/>
    <mergeCell ref="G81:G84"/>
    <mergeCell ref="A45:A48"/>
    <mergeCell ref="B45:B48"/>
    <mergeCell ref="C45:C48"/>
    <mergeCell ref="A41:A44"/>
    <mergeCell ref="B41:B44"/>
    <mergeCell ref="C41:C44"/>
    <mergeCell ref="D41:D44"/>
    <mergeCell ref="A49:A52"/>
    <mergeCell ref="B49:B52"/>
    <mergeCell ref="C49:C52"/>
    <mergeCell ref="A73:A76"/>
    <mergeCell ref="B73:B76"/>
    <mergeCell ref="C73:C76"/>
    <mergeCell ref="D73:D76"/>
    <mergeCell ref="G73:G76"/>
    <mergeCell ref="A53:A56"/>
    <mergeCell ref="B53:B56"/>
    <mergeCell ref="C53:C56"/>
    <mergeCell ref="D53:D56"/>
    <mergeCell ref="G53:G56"/>
    <mergeCell ref="D49:D52"/>
    <mergeCell ref="C130:C133"/>
    <mergeCell ref="D130:D133"/>
    <mergeCell ref="G130:G133"/>
    <mergeCell ref="D69:D72"/>
    <mergeCell ref="G49:G52"/>
    <mergeCell ref="H65:I68"/>
    <mergeCell ref="J65:J68"/>
    <mergeCell ref="H113:I116"/>
    <mergeCell ref="J113:J116"/>
    <mergeCell ref="C77:C80"/>
    <mergeCell ref="D77:D80"/>
    <mergeCell ref="G77:G80"/>
    <mergeCell ref="H77:I80"/>
    <mergeCell ref="J77:J80"/>
    <mergeCell ref="C126:C129"/>
    <mergeCell ref="D126:D129"/>
    <mergeCell ref="G126:G129"/>
    <mergeCell ref="H122:I125"/>
    <mergeCell ref="J122:J125"/>
    <mergeCell ref="J85:J88"/>
    <mergeCell ref="E57:E60"/>
    <mergeCell ref="E69:E72"/>
    <mergeCell ref="E73:E76"/>
    <mergeCell ref="K49:K52"/>
    <mergeCell ref="H41:I44"/>
    <mergeCell ref="J41:J44"/>
    <mergeCell ref="K41:K44"/>
    <mergeCell ref="K53:K56"/>
    <mergeCell ref="K45:K48"/>
    <mergeCell ref="D134:D137"/>
    <mergeCell ref="A154:A157"/>
    <mergeCell ref="B154:B157"/>
    <mergeCell ref="C154:C157"/>
    <mergeCell ref="D154:D157"/>
    <mergeCell ref="G154:G157"/>
    <mergeCell ref="H154:I157"/>
    <mergeCell ref="J154:J157"/>
    <mergeCell ref="K154:K157"/>
    <mergeCell ref="E154:E157"/>
    <mergeCell ref="C150:C153"/>
    <mergeCell ref="D150:D153"/>
    <mergeCell ref="G150:G153"/>
    <mergeCell ref="H130:I133"/>
    <mergeCell ref="J130:J133"/>
    <mergeCell ref="K130:K133"/>
    <mergeCell ref="A134:A137"/>
    <mergeCell ref="B130:B133"/>
    <mergeCell ref="K33:K36"/>
    <mergeCell ref="A37:A40"/>
    <mergeCell ref="B37:B40"/>
    <mergeCell ref="C37:C40"/>
    <mergeCell ref="D37:D40"/>
    <mergeCell ref="G37:G40"/>
    <mergeCell ref="H37:I40"/>
    <mergeCell ref="J37:J40"/>
    <mergeCell ref="K37:K40"/>
    <mergeCell ref="A33:A36"/>
    <mergeCell ref="B33:B36"/>
    <mergeCell ref="C33:C36"/>
    <mergeCell ref="D33:D36"/>
    <mergeCell ref="G33:G36"/>
    <mergeCell ref="E33:E36"/>
    <mergeCell ref="E37:E40"/>
    <mergeCell ref="H33:I36"/>
    <mergeCell ref="J33:J36"/>
    <mergeCell ref="H53:I56"/>
    <mergeCell ref="J53:J56"/>
    <mergeCell ref="G45:G48"/>
    <mergeCell ref="H45:I48"/>
    <mergeCell ref="J45:J48"/>
    <mergeCell ref="G41:G44"/>
    <mergeCell ref="H49:I52"/>
    <mergeCell ref="J49:J52"/>
    <mergeCell ref="E41:E44"/>
    <mergeCell ref="E45:E48"/>
    <mergeCell ref="E49:E52"/>
    <mergeCell ref="E53:E56"/>
    <mergeCell ref="K25:K28"/>
    <mergeCell ref="A29:A32"/>
    <mergeCell ref="B29:B32"/>
    <mergeCell ref="C29:C32"/>
    <mergeCell ref="D29:D32"/>
    <mergeCell ref="G29:G32"/>
    <mergeCell ref="H29:I32"/>
    <mergeCell ref="J29:J32"/>
    <mergeCell ref="K29:K32"/>
    <mergeCell ref="A25:A28"/>
    <mergeCell ref="B25:B28"/>
    <mergeCell ref="C25:C28"/>
    <mergeCell ref="D25:D28"/>
    <mergeCell ref="G25:G28"/>
    <mergeCell ref="E25:E28"/>
    <mergeCell ref="E29:E32"/>
    <mergeCell ref="H25:I28"/>
    <mergeCell ref="J25:J28"/>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J21:J24"/>
    <mergeCell ref="K21:K24"/>
    <mergeCell ref="E23:E24"/>
    <mergeCell ref="A117:A121"/>
    <mergeCell ref="B117:B121"/>
    <mergeCell ref="C117:C121"/>
    <mergeCell ref="D117:D121"/>
    <mergeCell ref="G117:G121"/>
    <mergeCell ref="H117:I121"/>
    <mergeCell ref="J117:J121"/>
    <mergeCell ref="A21:A24"/>
    <mergeCell ref="B21:B24"/>
    <mergeCell ref="C21:C24"/>
    <mergeCell ref="D21:D24"/>
    <mergeCell ref="G21:G24"/>
    <mergeCell ref="H21:I24"/>
    <mergeCell ref="K117:K121"/>
    <mergeCell ref="E119:E121"/>
    <mergeCell ref="A69:A72"/>
    <mergeCell ref="B69:B72"/>
    <mergeCell ref="C69:C72"/>
    <mergeCell ref="A178:A181"/>
    <mergeCell ref="B178:B181"/>
    <mergeCell ref="C178:C181"/>
    <mergeCell ref="D178:D181"/>
    <mergeCell ref="A182:A185"/>
    <mergeCell ref="B182:B185"/>
    <mergeCell ref="C182:C185"/>
    <mergeCell ref="D182:D185"/>
    <mergeCell ref="G182:G185"/>
    <mergeCell ref="G202:G205"/>
    <mergeCell ref="J202:J205"/>
    <mergeCell ref="K202:K205"/>
    <mergeCell ref="E204:E205"/>
    <mergeCell ref="H178:I181"/>
    <mergeCell ref="J178:J181"/>
    <mergeCell ref="K178:K181"/>
    <mergeCell ref="E180:E181"/>
    <mergeCell ref="H202:I205"/>
    <mergeCell ref="G178:G181"/>
    <mergeCell ref="G186:G189"/>
    <mergeCell ref="H186:I189"/>
    <mergeCell ref="J186:J189"/>
    <mergeCell ref="K186:K189"/>
    <mergeCell ref="G190:G193"/>
    <mergeCell ref="H190:I193"/>
    <mergeCell ref="J190:J193"/>
    <mergeCell ref="K190:K193"/>
    <mergeCell ref="E182:E185"/>
    <mergeCell ref="E186:E189"/>
    <mergeCell ref="E190:E193"/>
    <mergeCell ref="H182:I185"/>
    <mergeCell ref="J182:J185"/>
    <mergeCell ref="K182:K185"/>
    <mergeCell ref="A150:A153"/>
    <mergeCell ref="B150:B153"/>
    <mergeCell ref="E150:E153"/>
    <mergeCell ref="E122:E125"/>
    <mergeCell ref="E126:E129"/>
    <mergeCell ref="E130:E133"/>
    <mergeCell ref="E134:E137"/>
    <mergeCell ref="E138:E141"/>
    <mergeCell ref="A126:A129"/>
    <mergeCell ref="B126:B129"/>
    <mergeCell ref="H170:I173"/>
    <mergeCell ref="J170:J173"/>
    <mergeCell ref="A93:A96"/>
    <mergeCell ref="B93:B96"/>
    <mergeCell ref="C93:C96"/>
    <mergeCell ref="D93:D96"/>
    <mergeCell ref="E93:E96"/>
    <mergeCell ref="G93:G96"/>
    <mergeCell ref="H93:I96"/>
    <mergeCell ref="J93:J96"/>
    <mergeCell ref="A97:A100"/>
    <mergeCell ref="B97:B100"/>
    <mergeCell ref="C97:C100"/>
    <mergeCell ref="D97:D100"/>
    <mergeCell ref="E97:E100"/>
    <mergeCell ref="G97:G100"/>
    <mergeCell ref="H97:I100"/>
    <mergeCell ref="A101:A104"/>
    <mergeCell ref="B101:B104"/>
    <mergeCell ref="A122:A125"/>
    <mergeCell ref="B122:B125"/>
    <mergeCell ref="C122:C125"/>
    <mergeCell ref="D122:D125"/>
    <mergeCell ref="G122:G125"/>
    <mergeCell ref="K170:K173"/>
    <mergeCell ref="E170:E173"/>
    <mergeCell ref="A142:A145"/>
    <mergeCell ref="B142:B145"/>
    <mergeCell ref="C142:C145"/>
    <mergeCell ref="D142:D145"/>
    <mergeCell ref="E142:E145"/>
    <mergeCell ref="G142:G145"/>
    <mergeCell ref="H142:I145"/>
    <mergeCell ref="J142:J145"/>
    <mergeCell ref="K142:K145"/>
    <mergeCell ref="C162:C165"/>
    <mergeCell ref="D162:D165"/>
    <mergeCell ref="G162:G165"/>
    <mergeCell ref="H162:I165"/>
    <mergeCell ref="J162:J165"/>
    <mergeCell ref="K162:K165"/>
    <mergeCell ref="E162:E165"/>
    <mergeCell ref="B162:B165"/>
    <mergeCell ref="A170:A173"/>
    <mergeCell ref="B170:B173"/>
    <mergeCell ref="C170:C173"/>
    <mergeCell ref="D170:D173"/>
    <mergeCell ref="G170:G173"/>
    <mergeCell ref="E101:E104"/>
    <mergeCell ref="G101:G104"/>
    <mergeCell ref="H101:I104"/>
    <mergeCell ref="J101:J104"/>
    <mergeCell ref="K101:K104"/>
    <mergeCell ref="A105:A108"/>
    <mergeCell ref="B105:B108"/>
    <mergeCell ref="C105:C108"/>
    <mergeCell ref="D105:D108"/>
    <mergeCell ref="E105:E108"/>
    <mergeCell ref="G105:G108"/>
    <mergeCell ref="H105:I108"/>
    <mergeCell ref="J105:J108"/>
    <mergeCell ref="K105:K108"/>
    <mergeCell ref="A109:A112"/>
    <mergeCell ref="B109:B112"/>
    <mergeCell ref="C109:C112"/>
    <mergeCell ref="D109:D112"/>
    <mergeCell ref="E109:E112"/>
    <mergeCell ref="G109:G112"/>
    <mergeCell ref="H109:I112"/>
    <mergeCell ref="J109:J112"/>
    <mergeCell ref="K109:K112"/>
  </mergeCells>
  <pageMargins left="0.98425196850393704" right="0.19685039370078741" top="0.74803149606299213" bottom="0.74803149606299213" header="0.31496062992125984" footer="0.31496062992125984"/>
  <pageSetup paperSize="8" firstPageNumber="68" orientation="portrait" useFirstPageNumber="1" r:id="rId1"/>
  <headerFooter>
    <oddFooter>&amp;R&amp;P</oddFooter>
  </headerFooter>
</worksheet>
</file>

<file path=xl/worksheets/sheet36.xml><?xml version="1.0" encoding="utf-8"?>
<worksheet xmlns="http://schemas.openxmlformats.org/spreadsheetml/2006/main" xmlns:r="http://schemas.openxmlformats.org/officeDocument/2006/relationships">
  <dimension ref="A2:K109"/>
  <sheetViews>
    <sheetView topLeftCell="A105" workbookViewId="0">
      <selection activeCell="B66" sqref="B66:B69"/>
    </sheetView>
  </sheetViews>
  <sheetFormatPr defaultRowHeight="15"/>
  <cols>
    <col min="2" max="2" width="20.85546875" customWidth="1"/>
    <col min="4" max="4" width="8.5703125" customWidth="1"/>
    <col min="5" max="5" width="12.28515625" customWidth="1"/>
    <col min="6" max="6" width="11.7109375" customWidth="1"/>
    <col min="10" max="10" width="11.7109375" customWidth="1"/>
    <col min="11" max="11" width="19.7109375" customWidth="1"/>
  </cols>
  <sheetData>
    <row r="2" spans="1:11" ht="153.75" customHeight="1">
      <c r="A2" s="550" t="s">
        <v>15</v>
      </c>
      <c r="B2" s="551" t="s">
        <v>348</v>
      </c>
      <c r="C2" s="552" t="s">
        <v>20</v>
      </c>
      <c r="D2" s="550"/>
      <c r="E2" s="282" t="s">
        <v>22</v>
      </c>
      <c r="F2" s="282" t="s">
        <v>22</v>
      </c>
      <c r="G2" s="556" t="s">
        <v>349</v>
      </c>
      <c r="H2" s="550">
        <v>4</v>
      </c>
      <c r="I2" s="550">
        <v>6</v>
      </c>
      <c r="J2" s="550" t="s">
        <v>1357</v>
      </c>
      <c r="K2" s="556" t="s">
        <v>1358</v>
      </c>
    </row>
    <row r="3" spans="1:11" ht="15" hidden="1" customHeight="1">
      <c r="A3" s="550"/>
      <c r="B3" s="551"/>
      <c r="C3" s="552"/>
      <c r="D3" s="550"/>
      <c r="E3" s="282"/>
      <c r="F3" s="283"/>
      <c r="G3" s="556"/>
      <c r="H3" s="550"/>
      <c r="I3" s="550"/>
      <c r="J3" s="550"/>
      <c r="K3" s="556"/>
    </row>
    <row r="4" spans="1:11" ht="15" hidden="1" customHeight="1">
      <c r="A4" s="550"/>
      <c r="B4" s="551"/>
      <c r="C4" s="552"/>
      <c r="D4" s="550"/>
      <c r="E4" s="548"/>
      <c r="F4" s="283" t="s">
        <v>23</v>
      </c>
      <c r="G4" s="556"/>
      <c r="H4" s="550"/>
      <c r="I4" s="550"/>
      <c r="J4" s="550"/>
      <c r="K4" s="556"/>
    </row>
    <row r="5" spans="1:11" ht="33" hidden="1" customHeight="1">
      <c r="A5" s="550"/>
      <c r="B5" s="551"/>
      <c r="C5" s="552"/>
      <c r="D5" s="550"/>
      <c r="E5" s="548"/>
      <c r="F5" s="283"/>
      <c r="G5" s="556"/>
      <c r="H5" s="550"/>
      <c r="I5" s="550"/>
      <c r="J5" s="550"/>
      <c r="K5" s="556"/>
    </row>
    <row r="6" spans="1:11" ht="20.25" hidden="1" customHeight="1">
      <c r="A6" s="550"/>
      <c r="B6" s="551"/>
      <c r="C6" s="552"/>
      <c r="D6" s="550"/>
      <c r="E6" s="282" t="s">
        <v>22</v>
      </c>
      <c r="F6" s="283" t="s">
        <v>22</v>
      </c>
      <c r="G6" s="541" t="s">
        <v>21</v>
      </c>
      <c r="H6" s="541" t="s">
        <v>21</v>
      </c>
      <c r="I6" s="541"/>
      <c r="J6" s="541" t="s">
        <v>21</v>
      </c>
      <c r="K6" s="549"/>
    </row>
    <row r="7" spans="1:11" ht="15" hidden="1" customHeight="1">
      <c r="A7" s="550"/>
      <c r="B7" s="551"/>
      <c r="C7" s="552"/>
      <c r="D7" s="550"/>
      <c r="E7" s="237">
        <v>59166800</v>
      </c>
      <c r="F7" s="283"/>
      <c r="G7" s="541"/>
      <c r="H7" s="541"/>
      <c r="I7" s="541"/>
      <c r="J7" s="541"/>
      <c r="K7" s="549"/>
    </row>
    <row r="8" spans="1:11" ht="15" hidden="1" customHeight="1">
      <c r="A8" s="550"/>
      <c r="B8" s="551"/>
      <c r="C8" s="552"/>
      <c r="D8" s="550"/>
      <c r="E8" s="548"/>
      <c r="F8" s="283" t="s">
        <v>23</v>
      </c>
      <c r="G8" s="541"/>
      <c r="H8" s="541"/>
      <c r="I8" s="541"/>
      <c r="J8" s="541"/>
      <c r="K8" s="549"/>
    </row>
    <row r="9" spans="1:11" ht="15" hidden="1" customHeight="1">
      <c r="A9" s="550"/>
      <c r="B9" s="551"/>
      <c r="C9" s="552"/>
      <c r="D9" s="550"/>
      <c r="E9" s="548"/>
      <c r="F9" s="283"/>
      <c r="G9" s="541"/>
      <c r="H9" s="541"/>
      <c r="I9" s="541"/>
      <c r="J9" s="541"/>
      <c r="K9" s="549"/>
    </row>
    <row r="10" spans="1:11" ht="20.25" hidden="1" customHeight="1">
      <c r="A10" s="550"/>
      <c r="B10" s="551"/>
      <c r="C10" s="552"/>
      <c r="D10" s="550"/>
      <c r="E10" s="282" t="s">
        <v>22</v>
      </c>
      <c r="F10" s="283" t="s">
        <v>22</v>
      </c>
      <c r="G10" s="541" t="s">
        <v>21</v>
      </c>
      <c r="H10" s="541" t="s">
        <v>21</v>
      </c>
      <c r="I10" s="541"/>
      <c r="J10" s="541" t="s">
        <v>21</v>
      </c>
      <c r="K10" s="549"/>
    </row>
    <row r="11" spans="1:11" ht="15" hidden="1" customHeight="1">
      <c r="A11" s="550"/>
      <c r="B11" s="551"/>
      <c r="C11" s="552"/>
      <c r="D11" s="550"/>
      <c r="E11" s="237">
        <v>35070000</v>
      </c>
      <c r="F11" s="283"/>
      <c r="G11" s="541"/>
      <c r="H11" s="541"/>
      <c r="I11" s="541"/>
      <c r="J11" s="541"/>
      <c r="K11" s="549"/>
    </row>
    <row r="12" spans="1:11" ht="15" hidden="1" customHeight="1">
      <c r="A12" s="550"/>
      <c r="B12" s="551"/>
      <c r="C12" s="552"/>
      <c r="D12" s="550"/>
      <c r="E12" s="548"/>
      <c r="F12" s="283" t="s">
        <v>23</v>
      </c>
      <c r="G12" s="541"/>
      <c r="H12" s="541"/>
      <c r="I12" s="541"/>
      <c r="J12" s="541"/>
      <c r="K12" s="549"/>
    </row>
    <row r="13" spans="1:11" ht="15" hidden="1" customHeight="1">
      <c r="A13" s="550"/>
      <c r="B13" s="551"/>
      <c r="C13" s="552"/>
      <c r="D13" s="550"/>
      <c r="E13" s="548"/>
      <c r="F13" s="283"/>
      <c r="G13" s="541"/>
      <c r="H13" s="541"/>
      <c r="I13" s="541"/>
      <c r="J13" s="541"/>
      <c r="K13" s="549"/>
    </row>
    <row r="14" spans="1:11" ht="20.25" hidden="1" customHeight="1">
      <c r="A14" s="550"/>
      <c r="B14" s="551"/>
      <c r="C14" s="552"/>
      <c r="D14" s="550"/>
      <c r="E14" s="282" t="s">
        <v>22</v>
      </c>
      <c r="F14" s="283" t="s">
        <v>22</v>
      </c>
      <c r="G14" s="541" t="s">
        <v>21</v>
      </c>
      <c r="H14" s="541" t="s">
        <v>21</v>
      </c>
      <c r="I14" s="541"/>
      <c r="J14" s="541" t="s">
        <v>21</v>
      </c>
      <c r="K14" s="549"/>
    </row>
    <row r="15" spans="1:11" ht="15" hidden="1" customHeight="1">
      <c r="A15" s="550"/>
      <c r="B15" s="551"/>
      <c r="C15" s="552"/>
      <c r="D15" s="550"/>
      <c r="E15" s="237">
        <v>1100000</v>
      </c>
      <c r="F15" s="283"/>
      <c r="G15" s="541"/>
      <c r="H15" s="541"/>
      <c r="I15" s="541"/>
      <c r="J15" s="541"/>
      <c r="K15" s="549"/>
    </row>
    <row r="16" spans="1:11" ht="15" hidden="1" customHeight="1">
      <c r="A16" s="550"/>
      <c r="B16" s="551"/>
      <c r="C16" s="552"/>
      <c r="D16" s="550"/>
      <c r="E16" s="548"/>
      <c r="F16" s="283" t="s">
        <v>23</v>
      </c>
      <c r="G16" s="541"/>
      <c r="H16" s="541"/>
      <c r="I16" s="541"/>
      <c r="J16" s="541"/>
      <c r="K16" s="549"/>
    </row>
    <row r="17" spans="1:11" ht="15" hidden="1" customHeight="1">
      <c r="A17" s="550"/>
      <c r="B17" s="551"/>
      <c r="C17" s="552"/>
      <c r="D17" s="550"/>
      <c r="E17" s="548"/>
      <c r="F17" s="283"/>
      <c r="G17" s="541"/>
      <c r="H17" s="541"/>
      <c r="I17" s="541"/>
      <c r="J17" s="541"/>
      <c r="K17" s="549"/>
    </row>
    <row r="18" spans="1:11">
      <c r="A18" s="550"/>
      <c r="B18" s="551"/>
      <c r="C18" s="552"/>
      <c r="D18" s="550"/>
      <c r="E18" s="284">
        <f>E22+E35</f>
        <v>14222719</v>
      </c>
      <c r="F18" s="282">
        <f>F22+F35</f>
        <v>13448325.379999999</v>
      </c>
      <c r="G18" s="541"/>
      <c r="H18" s="541"/>
      <c r="I18" s="541"/>
      <c r="J18" s="541"/>
      <c r="K18" s="541"/>
    </row>
    <row r="19" spans="1:11">
      <c r="A19" s="550"/>
      <c r="B19" s="551"/>
      <c r="C19" s="552"/>
      <c r="D19" s="550"/>
      <c r="E19" s="548"/>
      <c r="F19" s="283" t="s">
        <v>23</v>
      </c>
      <c r="G19" s="541"/>
      <c r="H19" s="541"/>
      <c r="I19" s="541"/>
      <c r="J19" s="541"/>
      <c r="K19" s="541"/>
    </row>
    <row r="20" spans="1:11" ht="27.75" customHeight="1">
      <c r="A20" s="550"/>
      <c r="B20" s="551"/>
      <c r="C20" s="552"/>
      <c r="D20" s="550"/>
      <c r="E20" s="548"/>
      <c r="F20" s="282">
        <f>F24+F37</f>
        <v>11286344.289999999</v>
      </c>
      <c r="G20" s="541"/>
      <c r="H20" s="541"/>
      <c r="I20" s="541"/>
      <c r="J20" s="541"/>
      <c r="K20" s="541"/>
    </row>
    <row r="21" spans="1:11" ht="20.25" customHeight="1">
      <c r="A21" s="543" t="s">
        <v>18</v>
      </c>
      <c r="B21" s="544" t="s">
        <v>350</v>
      </c>
      <c r="C21" s="543" t="s">
        <v>20</v>
      </c>
      <c r="D21" s="545"/>
      <c r="E21" s="283" t="s">
        <v>22</v>
      </c>
      <c r="F21" s="283" t="s">
        <v>22</v>
      </c>
      <c r="G21" s="541" t="s">
        <v>21</v>
      </c>
      <c r="H21" s="541" t="s">
        <v>21</v>
      </c>
      <c r="I21" s="541"/>
      <c r="J21" s="541" t="s">
        <v>21</v>
      </c>
      <c r="K21" s="542" t="s">
        <v>1364</v>
      </c>
    </row>
    <row r="22" spans="1:11">
      <c r="A22" s="543"/>
      <c r="B22" s="544"/>
      <c r="C22" s="543"/>
      <c r="D22" s="545"/>
      <c r="E22" s="237">
        <v>4899719</v>
      </c>
      <c r="F22" s="282">
        <f>F27+F31</f>
        <v>3729621.0199999996</v>
      </c>
      <c r="G22" s="541"/>
      <c r="H22" s="541"/>
      <c r="I22" s="541"/>
      <c r="J22" s="541"/>
      <c r="K22" s="542"/>
    </row>
    <row r="23" spans="1:11">
      <c r="A23" s="543"/>
      <c r="B23" s="544"/>
      <c r="C23" s="543"/>
      <c r="D23" s="545"/>
      <c r="E23" s="548"/>
      <c r="F23" s="283" t="s">
        <v>23</v>
      </c>
      <c r="G23" s="541"/>
      <c r="H23" s="541"/>
      <c r="I23" s="541"/>
      <c r="J23" s="541"/>
      <c r="K23" s="542"/>
    </row>
    <row r="24" spans="1:11" ht="17.25" customHeight="1">
      <c r="A24" s="543"/>
      <c r="B24" s="544"/>
      <c r="C24" s="543"/>
      <c r="D24" s="545"/>
      <c r="E24" s="548"/>
      <c r="F24" s="282">
        <f>F29+F33</f>
        <v>3170177.8600000003</v>
      </c>
      <c r="G24" s="541"/>
      <c r="H24" s="541"/>
      <c r="I24" s="541"/>
      <c r="J24" s="541"/>
      <c r="K24" s="542"/>
    </row>
    <row r="25" spans="1:11" ht="15" hidden="1" customHeight="1">
      <c r="A25" s="277"/>
      <c r="B25" s="281"/>
      <c r="C25" s="277"/>
      <c r="D25" s="278"/>
      <c r="E25" s="285"/>
      <c r="F25" s="278"/>
      <c r="G25" s="279"/>
      <c r="H25" s="449"/>
      <c r="I25" s="449"/>
      <c r="J25" s="279"/>
      <c r="K25" s="280"/>
    </row>
    <row r="26" spans="1:11" ht="20.25" customHeight="1">
      <c r="A26" s="446"/>
      <c r="B26" s="447" t="s">
        <v>699</v>
      </c>
      <c r="C26" s="446"/>
      <c r="D26" s="448"/>
      <c r="E26" s="448"/>
      <c r="F26" s="278" t="s">
        <v>22</v>
      </c>
      <c r="G26" s="449" t="s">
        <v>21</v>
      </c>
      <c r="H26" s="449" t="s">
        <v>21</v>
      </c>
      <c r="I26" s="449"/>
      <c r="J26" s="449" t="s">
        <v>21</v>
      </c>
      <c r="K26" s="450" t="s">
        <v>1366</v>
      </c>
    </row>
    <row r="27" spans="1:11">
      <c r="A27" s="446"/>
      <c r="B27" s="447"/>
      <c r="C27" s="446"/>
      <c r="D27" s="448"/>
      <c r="E27" s="488"/>
      <c r="F27" s="278">
        <v>972846.51</v>
      </c>
      <c r="G27" s="449"/>
      <c r="H27" s="449"/>
      <c r="I27" s="449"/>
      <c r="J27" s="449"/>
      <c r="K27" s="450"/>
    </row>
    <row r="28" spans="1:11">
      <c r="A28" s="446"/>
      <c r="B28" s="447"/>
      <c r="C28" s="446"/>
      <c r="D28" s="448"/>
      <c r="E28" s="488"/>
      <c r="F28" s="278" t="s">
        <v>23</v>
      </c>
      <c r="G28" s="449"/>
      <c r="H28" s="449"/>
      <c r="I28" s="449"/>
      <c r="J28" s="449"/>
      <c r="K28" s="450"/>
    </row>
    <row r="29" spans="1:11" ht="33.75" customHeight="1">
      <c r="A29" s="446"/>
      <c r="B29" s="447"/>
      <c r="C29" s="446"/>
      <c r="D29" s="448"/>
      <c r="E29" s="488"/>
      <c r="F29" s="278">
        <v>826919.53</v>
      </c>
      <c r="G29" s="449"/>
      <c r="H29" s="449"/>
      <c r="I29" s="449"/>
      <c r="J29" s="449"/>
      <c r="K29" s="450"/>
    </row>
    <row r="30" spans="1:11" s="23" customFormat="1" ht="20.25" customHeight="1">
      <c r="A30" s="446"/>
      <c r="B30" s="447" t="s">
        <v>700</v>
      </c>
      <c r="C30" s="446"/>
      <c r="D30" s="448">
        <v>2013</v>
      </c>
      <c r="E30" s="448"/>
      <c r="F30" s="278" t="s">
        <v>22</v>
      </c>
      <c r="G30" s="449" t="s">
        <v>21</v>
      </c>
      <c r="H30" s="449" t="s">
        <v>21</v>
      </c>
      <c r="I30" s="449"/>
      <c r="J30" s="449" t="s">
        <v>21</v>
      </c>
      <c r="K30" s="450" t="s">
        <v>1076</v>
      </c>
    </row>
    <row r="31" spans="1:11" s="23" customFormat="1">
      <c r="A31" s="446"/>
      <c r="B31" s="447"/>
      <c r="C31" s="446"/>
      <c r="D31" s="448"/>
      <c r="E31" s="488"/>
      <c r="F31" s="278">
        <v>2756774.51</v>
      </c>
      <c r="G31" s="449"/>
      <c r="H31" s="449"/>
      <c r="I31" s="449"/>
      <c r="J31" s="449"/>
      <c r="K31" s="450"/>
    </row>
    <row r="32" spans="1:11" s="23" customFormat="1">
      <c r="A32" s="446"/>
      <c r="B32" s="447"/>
      <c r="C32" s="446"/>
      <c r="D32" s="448"/>
      <c r="E32" s="488"/>
      <c r="F32" s="278" t="s">
        <v>23</v>
      </c>
      <c r="G32" s="449"/>
      <c r="H32" s="449"/>
      <c r="I32" s="449"/>
      <c r="J32" s="449"/>
      <c r="K32" s="450"/>
    </row>
    <row r="33" spans="1:11" s="23" customFormat="1" ht="80.25" customHeight="1">
      <c r="A33" s="446"/>
      <c r="B33" s="447"/>
      <c r="C33" s="446"/>
      <c r="D33" s="448"/>
      <c r="E33" s="488"/>
      <c r="F33" s="278">
        <v>2343258.33</v>
      </c>
      <c r="G33" s="449"/>
      <c r="H33" s="449"/>
      <c r="I33" s="449"/>
      <c r="J33" s="449"/>
      <c r="K33" s="450"/>
    </row>
    <row r="34" spans="1:11" ht="20.25" customHeight="1">
      <c r="A34" s="543" t="s">
        <v>18</v>
      </c>
      <c r="B34" s="544" t="s">
        <v>351</v>
      </c>
      <c r="C34" s="543" t="s">
        <v>20</v>
      </c>
      <c r="D34" s="545"/>
      <c r="E34" s="283" t="s">
        <v>22</v>
      </c>
      <c r="F34" s="283" t="s">
        <v>22</v>
      </c>
      <c r="G34" s="541" t="s">
        <v>21</v>
      </c>
      <c r="H34" s="541" t="s">
        <v>21</v>
      </c>
      <c r="I34" s="541"/>
      <c r="J34" s="541" t="s">
        <v>21</v>
      </c>
      <c r="K34" s="542" t="s">
        <v>1365</v>
      </c>
    </row>
    <row r="35" spans="1:11">
      <c r="A35" s="543"/>
      <c r="B35" s="544"/>
      <c r="C35" s="543"/>
      <c r="D35" s="545"/>
      <c r="E35" s="237">
        <v>9323000</v>
      </c>
      <c r="F35" s="282">
        <f>F39+F43+F47+F51+F55+F59+F63+F67+F71+F75+F79+F83+F87+F91+F95+F99+F103+F107</f>
        <v>9718704.3599999994</v>
      </c>
      <c r="G35" s="541"/>
      <c r="H35" s="541"/>
      <c r="I35" s="541"/>
      <c r="J35" s="541"/>
      <c r="K35" s="542"/>
    </row>
    <row r="36" spans="1:11">
      <c r="A36" s="543"/>
      <c r="B36" s="544"/>
      <c r="C36" s="543"/>
      <c r="D36" s="545"/>
      <c r="E36" s="548"/>
      <c r="F36" s="283" t="s">
        <v>23</v>
      </c>
      <c r="G36" s="541"/>
      <c r="H36" s="541"/>
      <c r="I36" s="541"/>
      <c r="J36" s="541"/>
      <c r="K36" s="542"/>
    </row>
    <row r="37" spans="1:11" ht="42" customHeight="1">
      <c r="A37" s="543"/>
      <c r="B37" s="544"/>
      <c r="C37" s="543"/>
      <c r="D37" s="545"/>
      <c r="E37" s="548"/>
      <c r="F37" s="282">
        <f>F41+F45+F49+F53+F57+F61+F65+F69+F73+F77+F81+F85+F89+F93+F97+F101+F105+F109</f>
        <v>8116166.4299999997</v>
      </c>
      <c r="G37" s="541"/>
      <c r="H37" s="541"/>
      <c r="I37" s="541"/>
      <c r="J37" s="541"/>
      <c r="K37" s="542"/>
    </row>
    <row r="38" spans="1:11" ht="20.25" customHeight="1">
      <c r="A38" s="446"/>
      <c r="B38" s="447" t="s">
        <v>684</v>
      </c>
      <c r="C38" s="446"/>
      <c r="D38" s="448"/>
      <c r="E38" s="448"/>
      <c r="F38" s="278" t="s">
        <v>22</v>
      </c>
      <c r="G38" s="449" t="s">
        <v>21</v>
      </c>
      <c r="H38" s="449" t="s">
        <v>21</v>
      </c>
      <c r="I38" s="449"/>
      <c r="J38" s="449" t="s">
        <v>21</v>
      </c>
      <c r="K38" s="450" t="s">
        <v>1367</v>
      </c>
    </row>
    <row r="39" spans="1:11">
      <c r="A39" s="446"/>
      <c r="B39" s="447"/>
      <c r="C39" s="446"/>
      <c r="D39" s="448"/>
      <c r="E39" s="488"/>
      <c r="F39" s="278">
        <v>1325892.4099999999</v>
      </c>
      <c r="G39" s="449"/>
      <c r="H39" s="449"/>
      <c r="I39" s="449"/>
      <c r="J39" s="449"/>
      <c r="K39" s="450"/>
    </row>
    <row r="40" spans="1:11">
      <c r="A40" s="446"/>
      <c r="B40" s="447"/>
      <c r="C40" s="446"/>
      <c r="D40" s="448"/>
      <c r="E40" s="488"/>
      <c r="F40" s="278" t="s">
        <v>23</v>
      </c>
      <c r="G40" s="449"/>
      <c r="H40" s="449"/>
      <c r="I40" s="449"/>
      <c r="J40" s="449"/>
      <c r="K40" s="450"/>
    </row>
    <row r="41" spans="1:11" ht="54" customHeight="1">
      <c r="A41" s="446"/>
      <c r="B41" s="447"/>
      <c r="C41" s="446"/>
      <c r="D41" s="448"/>
      <c r="E41" s="488"/>
      <c r="F41" s="278">
        <v>1127008.54</v>
      </c>
      <c r="G41" s="449"/>
      <c r="H41" s="449"/>
      <c r="I41" s="449"/>
      <c r="J41" s="449"/>
      <c r="K41" s="450"/>
    </row>
    <row r="42" spans="1:11" s="23" customFormat="1" ht="20.25" customHeight="1">
      <c r="A42" s="446"/>
      <c r="B42" s="447" t="s">
        <v>685</v>
      </c>
      <c r="C42" s="446"/>
      <c r="D42" s="448">
        <v>2013</v>
      </c>
      <c r="E42" s="448"/>
      <c r="F42" s="278" t="s">
        <v>22</v>
      </c>
      <c r="G42" s="449" t="s">
        <v>21</v>
      </c>
      <c r="H42" s="449" t="s">
        <v>21</v>
      </c>
      <c r="I42" s="449"/>
      <c r="J42" s="449" t="s">
        <v>21</v>
      </c>
      <c r="K42" s="450" t="s">
        <v>1363</v>
      </c>
    </row>
    <row r="43" spans="1:11" s="23" customFormat="1">
      <c r="A43" s="446"/>
      <c r="B43" s="447"/>
      <c r="C43" s="446"/>
      <c r="D43" s="448"/>
      <c r="E43" s="488"/>
      <c r="F43" s="278">
        <v>941819.49</v>
      </c>
      <c r="G43" s="449"/>
      <c r="H43" s="449"/>
      <c r="I43" s="449"/>
      <c r="J43" s="449"/>
      <c r="K43" s="450"/>
    </row>
    <row r="44" spans="1:11" s="23" customFormat="1">
      <c r="A44" s="446"/>
      <c r="B44" s="447"/>
      <c r="C44" s="446"/>
      <c r="D44" s="448"/>
      <c r="E44" s="488"/>
      <c r="F44" s="278" t="s">
        <v>23</v>
      </c>
      <c r="G44" s="449"/>
      <c r="H44" s="449"/>
      <c r="I44" s="449"/>
      <c r="J44" s="449"/>
      <c r="K44" s="450"/>
    </row>
    <row r="45" spans="1:11" s="23" customFormat="1" ht="81.75" customHeight="1">
      <c r="A45" s="446"/>
      <c r="B45" s="447"/>
      <c r="C45" s="446"/>
      <c r="D45" s="448"/>
      <c r="E45" s="488"/>
      <c r="F45" s="278">
        <v>800546.57</v>
      </c>
      <c r="G45" s="449"/>
      <c r="H45" s="449"/>
      <c r="I45" s="449"/>
      <c r="J45" s="449"/>
      <c r="K45" s="450"/>
    </row>
    <row r="46" spans="1:11" ht="20.25" customHeight="1">
      <c r="A46" s="446"/>
      <c r="B46" s="447" t="s">
        <v>686</v>
      </c>
      <c r="C46" s="446"/>
      <c r="D46" s="448"/>
      <c r="E46" s="448"/>
      <c r="F46" s="278" t="s">
        <v>22</v>
      </c>
      <c r="G46" s="449" t="s">
        <v>21</v>
      </c>
      <c r="H46" s="449" t="s">
        <v>21</v>
      </c>
      <c r="I46" s="449"/>
      <c r="J46" s="449" t="s">
        <v>21</v>
      </c>
      <c r="K46" s="450" t="s">
        <v>1368</v>
      </c>
    </row>
    <row r="47" spans="1:11">
      <c r="A47" s="446"/>
      <c r="B47" s="447"/>
      <c r="C47" s="446"/>
      <c r="D47" s="448"/>
      <c r="E47" s="488"/>
      <c r="F47" s="278">
        <v>860971.24</v>
      </c>
      <c r="G47" s="449"/>
      <c r="H47" s="449"/>
      <c r="I47" s="449"/>
      <c r="J47" s="449"/>
      <c r="K47" s="450"/>
    </row>
    <row r="48" spans="1:11">
      <c r="A48" s="446"/>
      <c r="B48" s="447"/>
      <c r="C48" s="446"/>
      <c r="D48" s="448"/>
      <c r="E48" s="488"/>
      <c r="F48" s="278" t="s">
        <v>23</v>
      </c>
      <c r="G48" s="449"/>
      <c r="H48" s="449"/>
      <c r="I48" s="449"/>
      <c r="J48" s="449"/>
      <c r="K48" s="450"/>
    </row>
    <row r="49" spans="1:11" ht="39.75" customHeight="1">
      <c r="A49" s="446"/>
      <c r="B49" s="447"/>
      <c r="C49" s="446"/>
      <c r="D49" s="448"/>
      <c r="E49" s="488"/>
      <c r="F49" s="278">
        <v>731825.55</v>
      </c>
      <c r="G49" s="449"/>
      <c r="H49" s="449"/>
      <c r="I49" s="449"/>
      <c r="J49" s="449"/>
      <c r="K49" s="450"/>
    </row>
    <row r="50" spans="1:11" s="23" customFormat="1" ht="20.25" customHeight="1">
      <c r="A50" s="446"/>
      <c r="B50" s="447" t="s">
        <v>687</v>
      </c>
      <c r="C50" s="446"/>
      <c r="D50" s="448">
        <v>2013</v>
      </c>
      <c r="E50" s="448"/>
      <c r="F50" s="278" t="s">
        <v>22</v>
      </c>
      <c r="G50" s="449" t="s">
        <v>21</v>
      </c>
      <c r="H50" s="449" t="s">
        <v>21</v>
      </c>
      <c r="I50" s="449"/>
      <c r="J50" s="449" t="s">
        <v>21</v>
      </c>
      <c r="K50" s="450" t="s">
        <v>1362</v>
      </c>
    </row>
    <row r="51" spans="1:11" s="23" customFormat="1">
      <c r="A51" s="446"/>
      <c r="B51" s="447"/>
      <c r="C51" s="446"/>
      <c r="D51" s="448"/>
      <c r="E51" s="488"/>
      <c r="F51" s="278">
        <v>1329455.3899999999</v>
      </c>
      <c r="G51" s="449"/>
      <c r="H51" s="449"/>
      <c r="I51" s="449"/>
      <c r="J51" s="449"/>
      <c r="K51" s="450"/>
    </row>
    <row r="52" spans="1:11" s="23" customFormat="1">
      <c r="A52" s="446"/>
      <c r="B52" s="447"/>
      <c r="C52" s="446"/>
      <c r="D52" s="448"/>
      <c r="E52" s="488"/>
      <c r="F52" s="278" t="s">
        <v>23</v>
      </c>
      <c r="G52" s="449"/>
      <c r="H52" s="449"/>
      <c r="I52" s="449"/>
      <c r="J52" s="449"/>
      <c r="K52" s="450"/>
    </row>
    <row r="53" spans="1:11" s="23" customFormat="1" ht="125.25" customHeight="1">
      <c r="A53" s="446"/>
      <c r="B53" s="447"/>
      <c r="C53" s="446"/>
      <c r="D53" s="448"/>
      <c r="E53" s="488"/>
      <c r="F53" s="278">
        <v>1130037.08</v>
      </c>
      <c r="G53" s="449"/>
      <c r="H53" s="449"/>
      <c r="I53" s="449"/>
      <c r="J53" s="449"/>
      <c r="K53" s="450"/>
    </row>
    <row r="54" spans="1:11" s="23" customFormat="1" ht="20.25" customHeight="1">
      <c r="A54" s="446"/>
      <c r="B54" s="447" t="s">
        <v>688</v>
      </c>
      <c r="C54" s="446"/>
      <c r="D54" s="448">
        <v>2013</v>
      </c>
      <c r="E54" s="448"/>
      <c r="F54" s="278" t="s">
        <v>22</v>
      </c>
      <c r="G54" s="449" t="s">
        <v>21</v>
      </c>
      <c r="H54" s="449" t="s">
        <v>21</v>
      </c>
      <c r="I54" s="449"/>
      <c r="J54" s="449" t="s">
        <v>21</v>
      </c>
      <c r="K54" s="450" t="s">
        <v>1361</v>
      </c>
    </row>
    <row r="55" spans="1:11" s="23" customFormat="1">
      <c r="A55" s="446"/>
      <c r="B55" s="447"/>
      <c r="C55" s="446"/>
      <c r="D55" s="448"/>
      <c r="E55" s="488"/>
      <c r="F55" s="278">
        <v>1133301.51</v>
      </c>
      <c r="G55" s="449"/>
      <c r="H55" s="449"/>
      <c r="I55" s="449"/>
      <c r="J55" s="449"/>
      <c r="K55" s="450"/>
    </row>
    <row r="56" spans="1:11" s="23" customFormat="1">
      <c r="A56" s="446"/>
      <c r="B56" s="447"/>
      <c r="C56" s="446"/>
      <c r="D56" s="448"/>
      <c r="E56" s="488"/>
      <c r="F56" s="278" t="s">
        <v>23</v>
      </c>
      <c r="G56" s="449"/>
      <c r="H56" s="449"/>
      <c r="I56" s="449"/>
      <c r="J56" s="449"/>
      <c r="K56" s="450"/>
    </row>
    <row r="57" spans="1:11" s="23" customFormat="1" ht="129" customHeight="1">
      <c r="A57" s="446"/>
      <c r="B57" s="447"/>
      <c r="C57" s="446"/>
      <c r="D57" s="448"/>
      <c r="E57" s="488"/>
      <c r="F57" s="278">
        <v>963306.28</v>
      </c>
      <c r="G57" s="449"/>
      <c r="H57" s="449"/>
      <c r="I57" s="449"/>
      <c r="J57" s="449"/>
      <c r="K57" s="450"/>
    </row>
    <row r="58" spans="1:11" s="23" customFormat="1" ht="20.25" customHeight="1">
      <c r="A58" s="446"/>
      <c r="B58" s="447" t="s">
        <v>701</v>
      </c>
      <c r="C58" s="446"/>
      <c r="D58" s="448">
        <v>2013</v>
      </c>
      <c r="E58" s="448"/>
      <c r="F58" s="278" t="s">
        <v>22</v>
      </c>
      <c r="G58" s="449" t="s">
        <v>21</v>
      </c>
      <c r="H58" s="449" t="s">
        <v>21</v>
      </c>
      <c r="I58" s="449"/>
      <c r="J58" s="449" t="s">
        <v>21</v>
      </c>
      <c r="K58" s="450" t="s">
        <v>1360</v>
      </c>
    </row>
    <row r="59" spans="1:11" s="23" customFormat="1">
      <c r="A59" s="446"/>
      <c r="B59" s="447"/>
      <c r="C59" s="446"/>
      <c r="D59" s="448"/>
      <c r="E59" s="488"/>
      <c r="F59" s="278">
        <v>799925.15</v>
      </c>
      <c r="G59" s="449"/>
      <c r="H59" s="449"/>
      <c r="I59" s="449"/>
      <c r="J59" s="449"/>
      <c r="K59" s="450"/>
    </row>
    <row r="60" spans="1:11" s="23" customFormat="1">
      <c r="A60" s="446"/>
      <c r="B60" s="447"/>
      <c r="C60" s="446"/>
      <c r="D60" s="448"/>
      <c r="E60" s="488"/>
      <c r="F60" s="278" t="s">
        <v>23</v>
      </c>
      <c r="G60" s="449"/>
      <c r="H60" s="449"/>
      <c r="I60" s="449"/>
      <c r="J60" s="449"/>
      <c r="K60" s="450"/>
    </row>
    <row r="61" spans="1:11" s="23" customFormat="1" ht="80.25" customHeight="1">
      <c r="A61" s="446"/>
      <c r="B61" s="447"/>
      <c r="C61" s="446"/>
      <c r="D61" s="448"/>
      <c r="E61" s="488"/>
      <c r="F61" s="278">
        <v>679936.37</v>
      </c>
      <c r="G61" s="449"/>
      <c r="H61" s="449"/>
      <c r="I61" s="449"/>
      <c r="J61" s="449"/>
      <c r="K61" s="450"/>
    </row>
    <row r="62" spans="1:11" ht="20.25" customHeight="1">
      <c r="A62" s="446"/>
      <c r="B62" s="447" t="s">
        <v>702</v>
      </c>
      <c r="C62" s="446"/>
      <c r="D62" s="448"/>
      <c r="E62" s="448"/>
      <c r="F62" s="278" t="s">
        <v>22</v>
      </c>
      <c r="G62" s="449" t="s">
        <v>21</v>
      </c>
      <c r="H62" s="449" t="s">
        <v>21</v>
      </c>
      <c r="I62" s="449"/>
      <c r="J62" s="449" t="s">
        <v>21</v>
      </c>
      <c r="K62" s="450" t="s">
        <v>1369</v>
      </c>
    </row>
    <row r="63" spans="1:11">
      <c r="A63" s="446"/>
      <c r="B63" s="447"/>
      <c r="C63" s="446"/>
      <c r="D63" s="448"/>
      <c r="E63" s="488"/>
      <c r="F63" s="278">
        <v>935253.53</v>
      </c>
      <c r="G63" s="449"/>
      <c r="H63" s="449"/>
      <c r="I63" s="449"/>
      <c r="J63" s="449"/>
      <c r="K63" s="450"/>
    </row>
    <row r="64" spans="1:11">
      <c r="A64" s="446"/>
      <c r="B64" s="447"/>
      <c r="C64" s="446"/>
      <c r="D64" s="448"/>
      <c r="E64" s="488"/>
      <c r="F64" s="278" t="s">
        <v>23</v>
      </c>
      <c r="G64" s="449"/>
      <c r="H64" s="449"/>
      <c r="I64" s="449"/>
      <c r="J64" s="449"/>
      <c r="K64" s="450"/>
    </row>
    <row r="65" spans="1:11" ht="37.5" customHeight="1">
      <c r="A65" s="446"/>
      <c r="B65" s="447"/>
      <c r="C65" s="446"/>
      <c r="D65" s="448"/>
      <c r="E65" s="488"/>
      <c r="F65" s="278">
        <v>794965.5</v>
      </c>
      <c r="G65" s="449"/>
      <c r="H65" s="449"/>
      <c r="I65" s="449"/>
      <c r="J65" s="449"/>
      <c r="K65" s="450"/>
    </row>
    <row r="66" spans="1:11" s="23" customFormat="1" ht="20.25" customHeight="1">
      <c r="A66" s="446"/>
      <c r="B66" s="447" t="s">
        <v>703</v>
      </c>
      <c r="C66" s="446"/>
      <c r="D66" s="448">
        <v>2013</v>
      </c>
      <c r="E66" s="448"/>
      <c r="F66" s="278" t="s">
        <v>22</v>
      </c>
      <c r="G66" s="449" t="s">
        <v>21</v>
      </c>
      <c r="H66" s="449" t="s">
        <v>21</v>
      </c>
      <c r="I66" s="449"/>
      <c r="J66" s="449" t="s">
        <v>21</v>
      </c>
      <c r="K66" s="450" t="s">
        <v>1359</v>
      </c>
    </row>
    <row r="67" spans="1:11" s="23" customFormat="1">
      <c r="A67" s="446"/>
      <c r="B67" s="447"/>
      <c r="C67" s="446"/>
      <c r="D67" s="448"/>
      <c r="E67" s="488"/>
      <c r="F67" s="278">
        <v>912965.43</v>
      </c>
      <c r="G67" s="449"/>
      <c r="H67" s="449"/>
      <c r="I67" s="449"/>
      <c r="J67" s="449"/>
      <c r="K67" s="450"/>
    </row>
    <row r="68" spans="1:11" s="23" customFormat="1">
      <c r="A68" s="446"/>
      <c r="B68" s="447"/>
      <c r="C68" s="446"/>
      <c r="D68" s="448"/>
      <c r="E68" s="488"/>
      <c r="F68" s="278" t="s">
        <v>23</v>
      </c>
      <c r="G68" s="449"/>
      <c r="H68" s="449"/>
      <c r="I68" s="449"/>
      <c r="J68" s="449"/>
      <c r="K68" s="450"/>
    </row>
    <row r="69" spans="1:11" s="23" customFormat="1" ht="110.25" customHeight="1">
      <c r="A69" s="446"/>
      <c r="B69" s="447"/>
      <c r="C69" s="446"/>
      <c r="D69" s="448"/>
      <c r="E69" s="488"/>
      <c r="F69" s="278">
        <v>776020.62</v>
      </c>
      <c r="G69" s="449"/>
      <c r="H69" s="449"/>
      <c r="I69" s="449"/>
      <c r="J69" s="449"/>
      <c r="K69" s="450"/>
    </row>
    <row r="70" spans="1:11" ht="20.25" customHeight="1">
      <c r="A70" s="446"/>
      <c r="B70" s="447" t="s">
        <v>989</v>
      </c>
      <c r="C70" s="446"/>
      <c r="D70" s="448"/>
      <c r="E70" s="448"/>
      <c r="F70" s="278" t="s">
        <v>22</v>
      </c>
      <c r="G70" s="449" t="s">
        <v>21</v>
      </c>
      <c r="H70" s="449" t="s">
        <v>21</v>
      </c>
      <c r="I70" s="449"/>
      <c r="J70" s="449" t="s">
        <v>21</v>
      </c>
      <c r="K70" s="450" t="s">
        <v>1370</v>
      </c>
    </row>
    <row r="71" spans="1:11">
      <c r="A71" s="446"/>
      <c r="B71" s="447"/>
      <c r="C71" s="446"/>
      <c r="D71" s="448"/>
      <c r="E71" s="488"/>
      <c r="F71" s="278">
        <v>192816</v>
      </c>
      <c r="G71" s="449"/>
      <c r="H71" s="449"/>
      <c r="I71" s="449"/>
      <c r="J71" s="449"/>
      <c r="K71" s="450"/>
    </row>
    <row r="72" spans="1:11">
      <c r="A72" s="446"/>
      <c r="B72" s="447"/>
      <c r="C72" s="446"/>
      <c r="D72" s="448"/>
      <c r="E72" s="488"/>
      <c r="F72" s="278" t="s">
        <v>23</v>
      </c>
      <c r="G72" s="449"/>
      <c r="H72" s="449"/>
      <c r="I72" s="449"/>
      <c r="J72" s="449"/>
      <c r="K72" s="450"/>
    </row>
    <row r="73" spans="1:11" ht="15.75" customHeight="1">
      <c r="A73" s="446"/>
      <c r="B73" s="447"/>
      <c r="C73" s="446"/>
      <c r="D73" s="448"/>
      <c r="E73" s="488"/>
      <c r="F73" s="278">
        <v>145950</v>
      </c>
      <c r="G73" s="449"/>
      <c r="H73" s="449"/>
      <c r="I73" s="449"/>
      <c r="J73" s="449"/>
      <c r="K73" s="450"/>
    </row>
    <row r="74" spans="1:11" ht="20.25" customHeight="1">
      <c r="A74" s="446"/>
      <c r="B74" s="447" t="s">
        <v>990</v>
      </c>
      <c r="C74" s="446"/>
      <c r="D74" s="448"/>
      <c r="E74" s="448"/>
      <c r="F74" s="278" t="s">
        <v>22</v>
      </c>
      <c r="G74" s="449" t="s">
        <v>21</v>
      </c>
      <c r="H74" s="449" t="s">
        <v>21</v>
      </c>
      <c r="I74" s="449"/>
      <c r="J74" s="449" t="s">
        <v>21</v>
      </c>
      <c r="K74" s="450" t="s">
        <v>1371</v>
      </c>
    </row>
    <row r="75" spans="1:11">
      <c r="A75" s="446"/>
      <c r="B75" s="447"/>
      <c r="C75" s="446"/>
      <c r="D75" s="448"/>
      <c r="E75" s="488"/>
      <c r="F75" s="278">
        <v>121356.4</v>
      </c>
      <c r="G75" s="449"/>
      <c r="H75" s="449"/>
      <c r="I75" s="449"/>
      <c r="J75" s="449"/>
      <c r="K75" s="450"/>
    </row>
    <row r="76" spans="1:11">
      <c r="A76" s="446"/>
      <c r="B76" s="447"/>
      <c r="C76" s="446"/>
      <c r="D76" s="448"/>
      <c r="E76" s="488"/>
      <c r="F76" s="278" t="s">
        <v>23</v>
      </c>
      <c r="G76" s="449"/>
      <c r="H76" s="449"/>
      <c r="I76" s="449"/>
      <c r="J76" s="449"/>
      <c r="K76" s="450"/>
    </row>
    <row r="77" spans="1:11" ht="14.25" customHeight="1">
      <c r="A77" s="446"/>
      <c r="B77" s="447"/>
      <c r="C77" s="446"/>
      <c r="D77" s="448"/>
      <c r="E77" s="488"/>
      <c r="F77" s="278">
        <v>90265.09</v>
      </c>
      <c r="G77" s="449"/>
      <c r="H77" s="449"/>
      <c r="I77" s="449"/>
      <c r="J77" s="449"/>
      <c r="K77" s="450"/>
    </row>
    <row r="78" spans="1:11" ht="20.25" customHeight="1">
      <c r="A78" s="446"/>
      <c r="B78" s="447" t="s">
        <v>991</v>
      </c>
      <c r="C78" s="446"/>
      <c r="D78" s="448"/>
      <c r="E78" s="448"/>
      <c r="F78" s="278" t="s">
        <v>22</v>
      </c>
      <c r="G78" s="449" t="s">
        <v>21</v>
      </c>
      <c r="H78" s="449" t="s">
        <v>21</v>
      </c>
      <c r="I78" s="449"/>
      <c r="J78" s="449" t="s">
        <v>21</v>
      </c>
      <c r="K78" s="450" t="s">
        <v>992</v>
      </c>
    </row>
    <row r="79" spans="1:11">
      <c r="A79" s="446"/>
      <c r="B79" s="447"/>
      <c r="C79" s="446"/>
      <c r="D79" s="448"/>
      <c r="E79" s="488"/>
      <c r="F79" s="278">
        <v>196936.94</v>
      </c>
      <c r="G79" s="449"/>
      <c r="H79" s="449"/>
      <c r="I79" s="449"/>
      <c r="J79" s="449"/>
      <c r="K79" s="450"/>
    </row>
    <row r="80" spans="1:11">
      <c r="A80" s="446"/>
      <c r="B80" s="447"/>
      <c r="C80" s="446"/>
      <c r="D80" s="448"/>
      <c r="E80" s="488"/>
      <c r="F80" s="278" t="s">
        <v>23</v>
      </c>
      <c r="G80" s="449"/>
      <c r="H80" s="449"/>
      <c r="I80" s="449"/>
      <c r="J80" s="449"/>
      <c r="K80" s="450"/>
    </row>
    <row r="81" spans="1:11" ht="18.75" customHeight="1">
      <c r="A81" s="446"/>
      <c r="B81" s="447"/>
      <c r="C81" s="446"/>
      <c r="D81" s="448"/>
      <c r="E81" s="488"/>
      <c r="F81" s="278">
        <v>149069.18</v>
      </c>
      <c r="G81" s="449"/>
      <c r="H81" s="449"/>
      <c r="I81" s="449"/>
      <c r="J81" s="449"/>
      <c r="K81" s="450"/>
    </row>
    <row r="82" spans="1:11" ht="20.25" customHeight="1">
      <c r="A82" s="446"/>
      <c r="B82" s="447" t="s">
        <v>993</v>
      </c>
      <c r="C82" s="446"/>
      <c r="D82" s="448"/>
      <c r="E82" s="448"/>
      <c r="F82" s="278" t="s">
        <v>22</v>
      </c>
      <c r="G82" s="449" t="s">
        <v>21</v>
      </c>
      <c r="H82" s="449" t="s">
        <v>21</v>
      </c>
      <c r="I82" s="449"/>
      <c r="J82" s="449" t="s">
        <v>21</v>
      </c>
      <c r="K82" s="450" t="s">
        <v>1372</v>
      </c>
    </row>
    <row r="83" spans="1:11">
      <c r="A83" s="446"/>
      <c r="B83" s="447"/>
      <c r="C83" s="446"/>
      <c r="D83" s="448"/>
      <c r="E83" s="488"/>
      <c r="F83" s="278">
        <v>150160.4</v>
      </c>
      <c r="G83" s="449"/>
      <c r="H83" s="449"/>
      <c r="I83" s="449"/>
      <c r="J83" s="449"/>
      <c r="K83" s="450"/>
    </row>
    <row r="84" spans="1:11">
      <c r="A84" s="446"/>
      <c r="B84" s="447"/>
      <c r="C84" s="446"/>
      <c r="D84" s="448"/>
      <c r="E84" s="488"/>
      <c r="F84" s="278" t="s">
        <v>23</v>
      </c>
      <c r="G84" s="449"/>
      <c r="H84" s="449"/>
      <c r="I84" s="449"/>
      <c r="J84" s="449"/>
      <c r="K84" s="450"/>
    </row>
    <row r="85" spans="1:11" ht="15" customHeight="1">
      <c r="A85" s="446"/>
      <c r="B85" s="447"/>
      <c r="C85" s="446"/>
      <c r="D85" s="448"/>
      <c r="E85" s="488"/>
      <c r="F85" s="278">
        <v>111689.56</v>
      </c>
      <c r="G85" s="449"/>
      <c r="H85" s="449"/>
      <c r="I85" s="449"/>
      <c r="J85" s="449"/>
      <c r="K85" s="450"/>
    </row>
    <row r="86" spans="1:11" s="23" customFormat="1" ht="20.25" customHeight="1">
      <c r="A86" s="446"/>
      <c r="B86" s="447" t="s">
        <v>1230</v>
      </c>
      <c r="C86" s="446"/>
      <c r="D86" s="448"/>
      <c r="E86" s="448"/>
      <c r="F86" s="278" t="s">
        <v>22</v>
      </c>
      <c r="G86" s="449" t="s">
        <v>21</v>
      </c>
      <c r="H86" s="449" t="s">
        <v>21</v>
      </c>
      <c r="I86" s="449"/>
      <c r="J86" s="449" t="s">
        <v>21</v>
      </c>
      <c r="K86" s="450" t="s">
        <v>1231</v>
      </c>
    </row>
    <row r="87" spans="1:11" s="23" customFormat="1">
      <c r="A87" s="446"/>
      <c r="B87" s="447"/>
      <c r="C87" s="446"/>
      <c r="D87" s="448"/>
      <c r="E87" s="488"/>
      <c r="F87" s="278">
        <v>167722.93000000002</v>
      </c>
      <c r="G87" s="449"/>
      <c r="H87" s="449"/>
      <c r="I87" s="449"/>
      <c r="J87" s="449"/>
      <c r="K87" s="450"/>
    </row>
    <row r="88" spans="1:11" s="23" customFormat="1">
      <c r="A88" s="446"/>
      <c r="B88" s="447"/>
      <c r="C88" s="446"/>
      <c r="D88" s="448"/>
      <c r="E88" s="488"/>
      <c r="F88" s="278" t="s">
        <v>23</v>
      </c>
      <c r="G88" s="449"/>
      <c r="H88" s="449"/>
      <c r="I88" s="449"/>
      <c r="J88" s="449"/>
      <c r="K88" s="450"/>
    </row>
    <row r="89" spans="1:11" s="23" customFormat="1" ht="15" customHeight="1">
      <c r="A89" s="446"/>
      <c r="B89" s="447"/>
      <c r="C89" s="446"/>
      <c r="D89" s="448"/>
      <c r="E89" s="488"/>
      <c r="F89" s="278">
        <v>126971.86</v>
      </c>
      <c r="G89" s="449"/>
      <c r="H89" s="449"/>
      <c r="I89" s="449"/>
      <c r="J89" s="449"/>
      <c r="K89" s="450"/>
    </row>
    <row r="90" spans="1:11" s="23" customFormat="1" ht="20.25" customHeight="1">
      <c r="A90" s="446"/>
      <c r="B90" s="447" t="s">
        <v>1288</v>
      </c>
      <c r="C90" s="446"/>
      <c r="D90" s="448"/>
      <c r="E90" s="448"/>
      <c r="F90" s="278" t="s">
        <v>22</v>
      </c>
      <c r="G90" s="449" t="s">
        <v>21</v>
      </c>
      <c r="H90" s="449" t="s">
        <v>21</v>
      </c>
      <c r="I90" s="449"/>
      <c r="J90" s="449" t="s">
        <v>21</v>
      </c>
      <c r="K90" s="450" t="s">
        <v>1289</v>
      </c>
    </row>
    <row r="91" spans="1:11" s="23" customFormat="1">
      <c r="A91" s="446"/>
      <c r="B91" s="447"/>
      <c r="C91" s="446"/>
      <c r="D91" s="448"/>
      <c r="E91" s="488"/>
      <c r="F91" s="278">
        <v>192817</v>
      </c>
      <c r="G91" s="449"/>
      <c r="H91" s="449"/>
      <c r="I91" s="449"/>
      <c r="J91" s="449"/>
      <c r="K91" s="450"/>
    </row>
    <row r="92" spans="1:11" s="23" customFormat="1">
      <c r="A92" s="446"/>
      <c r="B92" s="447"/>
      <c r="C92" s="446"/>
      <c r="D92" s="448"/>
      <c r="E92" s="488"/>
      <c r="F92" s="278" t="s">
        <v>23</v>
      </c>
      <c r="G92" s="449"/>
      <c r="H92" s="449"/>
      <c r="I92" s="449"/>
      <c r="J92" s="449"/>
      <c r="K92" s="450"/>
    </row>
    <row r="93" spans="1:11" s="23" customFormat="1" ht="15" customHeight="1">
      <c r="A93" s="446"/>
      <c r="B93" s="447"/>
      <c r="C93" s="446"/>
      <c r="D93" s="448"/>
      <c r="E93" s="488"/>
      <c r="F93" s="278">
        <v>145950</v>
      </c>
      <c r="G93" s="449"/>
      <c r="H93" s="449"/>
      <c r="I93" s="449"/>
      <c r="J93" s="449"/>
      <c r="K93" s="450"/>
    </row>
    <row r="94" spans="1:11" s="23" customFormat="1" ht="20.25" customHeight="1">
      <c r="A94" s="446"/>
      <c r="B94" s="447" t="s">
        <v>1290</v>
      </c>
      <c r="C94" s="446"/>
      <c r="D94" s="448"/>
      <c r="E94" s="448"/>
      <c r="F94" s="278" t="s">
        <v>22</v>
      </c>
      <c r="G94" s="449" t="s">
        <v>21</v>
      </c>
      <c r="H94" s="449" t="s">
        <v>21</v>
      </c>
      <c r="I94" s="449"/>
      <c r="J94" s="449" t="s">
        <v>21</v>
      </c>
      <c r="K94" s="450" t="s">
        <v>1291</v>
      </c>
    </row>
    <row r="95" spans="1:11" s="23" customFormat="1">
      <c r="A95" s="446"/>
      <c r="B95" s="447"/>
      <c r="C95" s="446"/>
      <c r="D95" s="448"/>
      <c r="E95" s="488"/>
      <c r="F95" s="278">
        <v>175457.31</v>
      </c>
      <c r="G95" s="449"/>
      <c r="H95" s="449"/>
      <c r="I95" s="449"/>
      <c r="J95" s="449"/>
      <c r="K95" s="450"/>
    </row>
    <row r="96" spans="1:11" s="23" customFormat="1">
      <c r="A96" s="446"/>
      <c r="B96" s="447"/>
      <c r="C96" s="446"/>
      <c r="D96" s="448"/>
      <c r="E96" s="488"/>
      <c r="F96" s="278" t="s">
        <v>23</v>
      </c>
      <c r="G96" s="449"/>
      <c r="H96" s="449"/>
      <c r="I96" s="449"/>
      <c r="J96" s="449"/>
      <c r="K96" s="450"/>
    </row>
    <row r="97" spans="1:11" s="23" customFormat="1" ht="102.75" customHeight="1">
      <c r="A97" s="446"/>
      <c r="B97" s="447"/>
      <c r="C97" s="446"/>
      <c r="D97" s="448"/>
      <c r="E97" s="488"/>
      <c r="F97" s="278">
        <v>130505.43</v>
      </c>
      <c r="G97" s="449"/>
      <c r="H97" s="449"/>
      <c r="I97" s="449"/>
      <c r="J97" s="449"/>
      <c r="K97" s="450"/>
    </row>
    <row r="98" spans="1:11" s="23" customFormat="1" ht="20.25" customHeight="1">
      <c r="A98" s="446"/>
      <c r="B98" s="447" t="s">
        <v>1292</v>
      </c>
      <c r="C98" s="446"/>
      <c r="D98" s="448"/>
      <c r="E98" s="448"/>
      <c r="F98" s="278" t="s">
        <v>22</v>
      </c>
      <c r="G98" s="449" t="s">
        <v>21</v>
      </c>
      <c r="H98" s="449" t="s">
        <v>21</v>
      </c>
      <c r="I98" s="449"/>
      <c r="J98" s="449" t="s">
        <v>21</v>
      </c>
      <c r="K98" s="450" t="s">
        <v>1293</v>
      </c>
    </row>
    <row r="99" spans="1:11" s="23" customFormat="1">
      <c r="A99" s="446"/>
      <c r="B99" s="447"/>
      <c r="C99" s="446"/>
      <c r="D99" s="448"/>
      <c r="E99" s="488"/>
      <c r="F99" s="278">
        <v>188455.08</v>
      </c>
      <c r="G99" s="449"/>
      <c r="H99" s="449"/>
      <c r="I99" s="449"/>
      <c r="J99" s="449"/>
      <c r="K99" s="450"/>
    </row>
    <row r="100" spans="1:11" s="23" customFormat="1">
      <c r="A100" s="446"/>
      <c r="B100" s="447"/>
      <c r="C100" s="446"/>
      <c r="D100" s="448"/>
      <c r="E100" s="488"/>
      <c r="F100" s="278" t="s">
        <v>23</v>
      </c>
      <c r="G100" s="449"/>
      <c r="H100" s="449"/>
      <c r="I100" s="449"/>
      <c r="J100" s="449"/>
      <c r="K100" s="450"/>
    </row>
    <row r="101" spans="1:11" s="23" customFormat="1" ht="182.25" customHeight="1">
      <c r="A101" s="446"/>
      <c r="B101" s="447"/>
      <c r="C101" s="446"/>
      <c r="D101" s="448"/>
      <c r="E101" s="488"/>
      <c r="F101" s="278">
        <v>142648.93</v>
      </c>
      <c r="G101" s="449"/>
      <c r="H101" s="449"/>
      <c r="I101" s="449"/>
      <c r="J101" s="449"/>
      <c r="K101" s="450"/>
    </row>
    <row r="102" spans="1:11" s="23" customFormat="1" ht="20.25" customHeight="1">
      <c r="A102" s="446"/>
      <c r="B102" s="447" t="s">
        <v>1294</v>
      </c>
      <c r="C102" s="446"/>
      <c r="D102" s="448"/>
      <c r="E102" s="448"/>
      <c r="F102" s="278" t="s">
        <v>22</v>
      </c>
      <c r="G102" s="449" t="s">
        <v>21</v>
      </c>
      <c r="H102" s="449" t="s">
        <v>21</v>
      </c>
      <c r="I102" s="449"/>
      <c r="J102" s="449" t="s">
        <v>21</v>
      </c>
      <c r="K102" s="450" t="s">
        <v>1295</v>
      </c>
    </row>
    <row r="103" spans="1:11" s="23" customFormat="1">
      <c r="A103" s="446"/>
      <c r="B103" s="447"/>
      <c r="C103" s="446"/>
      <c r="D103" s="448"/>
      <c r="E103" s="488"/>
      <c r="F103" s="278">
        <v>46861.96</v>
      </c>
      <c r="G103" s="449"/>
      <c r="H103" s="449"/>
      <c r="I103" s="449"/>
      <c r="J103" s="449"/>
      <c r="K103" s="450"/>
    </row>
    <row r="104" spans="1:11" s="23" customFormat="1">
      <c r="A104" s="446"/>
      <c r="B104" s="447"/>
      <c r="C104" s="446"/>
      <c r="D104" s="448"/>
      <c r="E104" s="488"/>
      <c r="F104" s="278" t="s">
        <v>23</v>
      </c>
      <c r="G104" s="449"/>
      <c r="H104" s="449"/>
      <c r="I104" s="449"/>
      <c r="J104" s="449"/>
      <c r="K104" s="450"/>
    </row>
    <row r="105" spans="1:11" s="23" customFormat="1" ht="95.25" customHeight="1">
      <c r="A105" s="446"/>
      <c r="B105" s="447"/>
      <c r="C105" s="446"/>
      <c r="D105" s="448"/>
      <c r="E105" s="488"/>
      <c r="F105" s="278">
        <v>34856</v>
      </c>
      <c r="G105" s="449"/>
      <c r="H105" s="449"/>
      <c r="I105" s="449"/>
      <c r="J105" s="449"/>
      <c r="K105" s="450"/>
    </row>
    <row r="106" spans="1:11" s="23" customFormat="1" ht="20.25" customHeight="1">
      <c r="A106" s="446"/>
      <c r="B106" s="447" t="s">
        <v>1296</v>
      </c>
      <c r="C106" s="446"/>
      <c r="D106" s="448"/>
      <c r="E106" s="448"/>
      <c r="F106" s="278" t="s">
        <v>22</v>
      </c>
      <c r="G106" s="449" t="s">
        <v>21</v>
      </c>
      <c r="H106" s="449" t="s">
        <v>21</v>
      </c>
      <c r="I106" s="449"/>
      <c r="J106" s="449" t="s">
        <v>21</v>
      </c>
      <c r="K106" s="450" t="s">
        <v>1297</v>
      </c>
    </row>
    <row r="107" spans="1:11" s="23" customFormat="1">
      <c r="A107" s="446"/>
      <c r="B107" s="447"/>
      <c r="C107" s="446"/>
      <c r="D107" s="448"/>
      <c r="E107" s="488"/>
      <c r="F107" s="278">
        <v>46536.19</v>
      </c>
      <c r="G107" s="449"/>
      <c r="H107" s="449"/>
      <c r="I107" s="449"/>
      <c r="J107" s="449"/>
      <c r="K107" s="450"/>
    </row>
    <row r="108" spans="1:11" s="23" customFormat="1">
      <c r="A108" s="446"/>
      <c r="B108" s="447"/>
      <c r="C108" s="446"/>
      <c r="D108" s="448"/>
      <c r="E108" s="488"/>
      <c r="F108" s="278" t="s">
        <v>23</v>
      </c>
      <c r="G108" s="449"/>
      <c r="H108" s="449"/>
      <c r="I108" s="449"/>
      <c r="J108" s="449"/>
      <c r="K108" s="450"/>
    </row>
    <row r="109" spans="1:11" s="23" customFormat="1" ht="91.5" customHeight="1">
      <c r="A109" s="446"/>
      <c r="B109" s="447"/>
      <c r="C109" s="446"/>
      <c r="D109" s="448"/>
      <c r="E109" s="488"/>
      <c r="F109" s="278">
        <v>34613.870000000003</v>
      </c>
      <c r="G109" s="449"/>
      <c r="H109" s="449"/>
      <c r="I109" s="449"/>
      <c r="J109" s="449"/>
      <c r="K109" s="450"/>
    </row>
  </sheetData>
  <mergeCells count="226">
    <mergeCell ref="A106:A109"/>
    <mergeCell ref="B106:B109"/>
    <mergeCell ref="C106:C109"/>
    <mergeCell ref="D106:D109"/>
    <mergeCell ref="E106:E109"/>
    <mergeCell ref="G106:G109"/>
    <mergeCell ref="H106:I109"/>
    <mergeCell ref="J106:J109"/>
    <mergeCell ref="K106:K109"/>
    <mergeCell ref="A102:A105"/>
    <mergeCell ref="B102:B105"/>
    <mergeCell ref="C102:C105"/>
    <mergeCell ref="D102:D105"/>
    <mergeCell ref="E102:E105"/>
    <mergeCell ref="G102:G105"/>
    <mergeCell ref="H102:I105"/>
    <mergeCell ref="J102:J105"/>
    <mergeCell ref="K102:K105"/>
    <mergeCell ref="A98:A101"/>
    <mergeCell ref="B98:B101"/>
    <mergeCell ref="C98:C101"/>
    <mergeCell ref="D98:D101"/>
    <mergeCell ref="E98:E101"/>
    <mergeCell ref="G98:G101"/>
    <mergeCell ref="H98:I101"/>
    <mergeCell ref="J98:J101"/>
    <mergeCell ref="K98:K101"/>
    <mergeCell ref="A94:A97"/>
    <mergeCell ref="B94:B97"/>
    <mergeCell ref="C94:C97"/>
    <mergeCell ref="D94:D97"/>
    <mergeCell ref="E94:E97"/>
    <mergeCell ref="G94:G97"/>
    <mergeCell ref="H94:I97"/>
    <mergeCell ref="J94:J97"/>
    <mergeCell ref="K94:K97"/>
    <mergeCell ref="A90:A93"/>
    <mergeCell ref="B90:B93"/>
    <mergeCell ref="C90:C93"/>
    <mergeCell ref="D90:D93"/>
    <mergeCell ref="E90:E93"/>
    <mergeCell ref="G90:G93"/>
    <mergeCell ref="H90:I93"/>
    <mergeCell ref="J90:J93"/>
    <mergeCell ref="K90:K93"/>
    <mergeCell ref="E50:E53"/>
    <mergeCell ref="E46:E49"/>
    <mergeCell ref="E54:E57"/>
    <mergeCell ref="E66:E69"/>
    <mergeCell ref="E70:E73"/>
    <mergeCell ref="E74:E77"/>
    <mergeCell ref="J78:J81"/>
    <mergeCell ref="K78:K81"/>
    <mergeCell ref="A82:A85"/>
    <mergeCell ref="B82:B85"/>
    <mergeCell ref="C82:C85"/>
    <mergeCell ref="D82:D85"/>
    <mergeCell ref="G82:G85"/>
    <mergeCell ref="H82:I85"/>
    <mergeCell ref="J82:J85"/>
    <mergeCell ref="K82:K85"/>
    <mergeCell ref="E82:E85"/>
    <mergeCell ref="A78:A81"/>
    <mergeCell ref="B78:B81"/>
    <mergeCell ref="C78:C81"/>
    <mergeCell ref="D78:D81"/>
    <mergeCell ref="G78:G81"/>
    <mergeCell ref="H78:I81"/>
    <mergeCell ref="E78:E81"/>
    <mergeCell ref="J46:J49"/>
    <mergeCell ref="K46:K49"/>
    <mergeCell ref="A46:A49"/>
    <mergeCell ref="B46:B49"/>
    <mergeCell ref="C46:C49"/>
    <mergeCell ref="H54:I57"/>
    <mergeCell ref="J54:J57"/>
    <mergeCell ref="K54:K57"/>
    <mergeCell ref="A54:A57"/>
    <mergeCell ref="B54:B57"/>
    <mergeCell ref="C54:C57"/>
    <mergeCell ref="D54:D57"/>
    <mergeCell ref="G54:G57"/>
    <mergeCell ref="A50:A53"/>
    <mergeCell ref="B50:B53"/>
    <mergeCell ref="C50:C53"/>
    <mergeCell ref="D50:D53"/>
    <mergeCell ref="G50:G53"/>
    <mergeCell ref="H50:I53"/>
    <mergeCell ref="J50:J53"/>
    <mergeCell ref="K50:K53"/>
    <mergeCell ref="D46:D49"/>
    <mergeCell ref="G46:G49"/>
    <mergeCell ref="H46:I49"/>
    <mergeCell ref="H38:I41"/>
    <mergeCell ref="J38:J41"/>
    <mergeCell ref="K38:K41"/>
    <mergeCell ref="H42:I45"/>
    <mergeCell ref="J42:J45"/>
    <mergeCell ref="K42:K45"/>
    <mergeCell ref="J21:J24"/>
    <mergeCell ref="K21:K24"/>
    <mergeCell ref="E23:E24"/>
    <mergeCell ref="A38:A41"/>
    <mergeCell ref="B38:B41"/>
    <mergeCell ref="C38:C41"/>
    <mergeCell ref="D38:D41"/>
    <mergeCell ref="G38:G41"/>
    <mergeCell ref="A42:A45"/>
    <mergeCell ref="B42:B45"/>
    <mergeCell ref="C42:C45"/>
    <mergeCell ref="D42:D45"/>
    <mergeCell ref="G42:G45"/>
    <mergeCell ref="E38:E41"/>
    <mergeCell ref="E42:E45"/>
    <mergeCell ref="A21:A24"/>
    <mergeCell ref="B21:B24"/>
    <mergeCell ref="C21:C24"/>
    <mergeCell ref="D21:D24"/>
    <mergeCell ref="G21:G24"/>
    <mergeCell ref="H21:I24"/>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G14:G17"/>
    <mergeCell ref="K10:K13"/>
    <mergeCell ref="H14:I17"/>
    <mergeCell ref="J14:J17"/>
    <mergeCell ref="K14:K17"/>
    <mergeCell ref="E16:E17"/>
    <mergeCell ref="E8:E9"/>
    <mergeCell ref="H2:H5"/>
    <mergeCell ref="J10:J13"/>
    <mergeCell ref="K34:K37"/>
    <mergeCell ref="E36:E37"/>
    <mergeCell ref="K26:K29"/>
    <mergeCell ref="K30:K33"/>
    <mergeCell ref="H25:I25"/>
    <mergeCell ref="E12:E13"/>
    <mergeCell ref="H10:I13"/>
    <mergeCell ref="E26:E29"/>
    <mergeCell ref="A34:A37"/>
    <mergeCell ref="B34:B37"/>
    <mergeCell ref="C34:C37"/>
    <mergeCell ref="D34:D37"/>
    <mergeCell ref="G34:G37"/>
    <mergeCell ref="H34:I37"/>
    <mergeCell ref="J34:J37"/>
    <mergeCell ref="H26:I29"/>
    <mergeCell ref="J26:J29"/>
    <mergeCell ref="A30:A33"/>
    <mergeCell ref="B30:B33"/>
    <mergeCell ref="C30:C33"/>
    <mergeCell ref="D30:D33"/>
    <mergeCell ref="G30:G33"/>
    <mergeCell ref="H30:I33"/>
    <mergeCell ref="J30:J33"/>
    <mergeCell ref="A26:A29"/>
    <mergeCell ref="B26:B29"/>
    <mergeCell ref="C26:C29"/>
    <mergeCell ref="D26:D29"/>
    <mergeCell ref="G26:G29"/>
    <mergeCell ref="E30:E33"/>
    <mergeCell ref="J58:J61"/>
    <mergeCell ref="K58:K61"/>
    <mergeCell ref="A62:A65"/>
    <mergeCell ref="B62:B65"/>
    <mergeCell ref="C62:C65"/>
    <mergeCell ref="D62:D65"/>
    <mergeCell ref="G62:G65"/>
    <mergeCell ref="H62:I65"/>
    <mergeCell ref="J62:J65"/>
    <mergeCell ref="K62:K65"/>
    <mergeCell ref="A58:A61"/>
    <mergeCell ref="B58:B61"/>
    <mergeCell ref="C58:C61"/>
    <mergeCell ref="D58:D61"/>
    <mergeCell ref="G58:G61"/>
    <mergeCell ref="E58:E61"/>
    <mergeCell ref="E62:E65"/>
    <mergeCell ref="H58:I61"/>
    <mergeCell ref="J74:J77"/>
    <mergeCell ref="K74:K77"/>
    <mergeCell ref="A74:A77"/>
    <mergeCell ref="B74:B77"/>
    <mergeCell ref="C74:C77"/>
    <mergeCell ref="D74:D77"/>
    <mergeCell ref="G74:G77"/>
    <mergeCell ref="J66:J69"/>
    <mergeCell ref="K66:K69"/>
    <mergeCell ref="A70:A73"/>
    <mergeCell ref="B70:B73"/>
    <mergeCell ref="C70:C73"/>
    <mergeCell ref="D70:D73"/>
    <mergeCell ref="G70:G73"/>
    <mergeCell ref="H70:I73"/>
    <mergeCell ref="J70:J73"/>
    <mergeCell ref="K70:K73"/>
    <mergeCell ref="A66:A69"/>
    <mergeCell ref="B66:B69"/>
    <mergeCell ref="C66:C69"/>
    <mergeCell ref="D66:D69"/>
    <mergeCell ref="H66:I69"/>
    <mergeCell ref="H74:I77"/>
    <mergeCell ref="G66:G69"/>
    <mergeCell ref="A86:A89"/>
    <mergeCell ref="B86:B89"/>
    <mergeCell ref="C86:C89"/>
    <mergeCell ref="D86:D89"/>
    <mergeCell ref="E86:E89"/>
    <mergeCell ref="G86:G89"/>
    <mergeCell ref="H86:I89"/>
    <mergeCell ref="J86:J89"/>
    <mergeCell ref="K86:K89"/>
  </mergeCells>
  <pageMargins left="0.98425196850393704" right="0.19685039370078741" top="0.74803149606299213" bottom="0.74803149606299213" header="0.31496062992125984" footer="0.31496062992125984"/>
  <pageSetup paperSize="8" firstPageNumber="73" orientation="portrait" useFirstPageNumber="1" r:id="rId1"/>
  <headerFooter>
    <oddFooter>&amp;R&amp;P</oddFooter>
  </headerFooter>
</worksheet>
</file>

<file path=xl/worksheets/sheet37.xml><?xml version="1.0" encoding="utf-8"?>
<worksheet xmlns="http://schemas.openxmlformats.org/spreadsheetml/2006/main" xmlns:r="http://schemas.openxmlformats.org/officeDocument/2006/relationships">
  <dimension ref="A2:K29"/>
  <sheetViews>
    <sheetView topLeftCell="C1" workbookViewId="0">
      <selection activeCell="K34" sqref="K34"/>
    </sheetView>
  </sheetViews>
  <sheetFormatPr defaultRowHeight="15"/>
  <cols>
    <col min="2" max="2" width="20.85546875" customWidth="1"/>
    <col min="4" max="4" width="9.140625" customWidth="1"/>
    <col min="5" max="5" width="12" customWidth="1"/>
    <col min="6" max="6" width="11.7109375" customWidth="1"/>
    <col min="10" max="10" width="11.7109375" customWidth="1"/>
    <col min="11" max="11" width="18.85546875" customWidth="1"/>
  </cols>
  <sheetData>
    <row r="2" spans="1:11" ht="111" customHeight="1">
      <c r="A2" s="586" t="s">
        <v>15</v>
      </c>
      <c r="B2" s="589" t="s">
        <v>352</v>
      </c>
      <c r="C2" s="592" t="s">
        <v>20</v>
      </c>
      <c r="D2" s="586"/>
      <c r="E2" s="59" t="s">
        <v>22</v>
      </c>
      <c r="F2" s="59" t="s">
        <v>22</v>
      </c>
      <c r="G2" s="595" t="s">
        <v>353</v>
      </c>
      <c r="H2" s="583">
        <v>2</v>
      </c>
      <c r="I2" s="586"/>
      <c r="J2" s="586" t="s">
        <v>1007</v>
      </c>
      <c r="K2" s="586"/>
    </row>
    <row r="3" spans="1:11" ht="15" hidden="1" customHeight="1">
      <c r="A3" s="587"/>
      <c r="B3" s="590"/>
      <c r="C3" s="593"/>
      <c r="D3" s="587"/>
      <c r="E3" s="59"/>
      <c r="F3" s="60"/>
      <c r="G3" s="596"/>
      <c r="H3" s="584"/>
      <c r="I3" s="587"/>
      <c r="J3" s="587"/>
      <c r="K3" s="587"/>
    </row>
    <row r="4" spans="1:11" ht="15" hidden="1" customHeight="1">
      <c r="A4" s="587"/>
      <c r="B4" s="590"/>
      <c r="C4" s="593"/>
      <c r="D4" s="587"/>
      <c r="E4" s="581"/>
      <c r="F4" s="60" t="s">
        <v>23</v>
      </c>
      <c r="G4" s="596"/>
      <c r="H4" s="584"/>
      <c r="I4" s="587"/>
      <c r="J4" s="587"/>
      <c r="K4" s="587"/>
    </row>
    <row r="5" spans="1:11" ht="33" hidden="1" customHeight="1">
      <c r="A5" s="587"/>
      <c r="B5" s="590"/>
      <c r="C5" s="593"/>
      <c r="D5" s="587"/>
      <c r="E5" s="582"/>
      <c r="F5" s="60"/>
      <c r="G5" s="597"/>
      <c r="H5" s="585"/>
      <c r="I5" s="588"/>
      <c r="J5" s="588"/>
      <c r="K5" s="588"/>
    </row>
    <row r="6" spans="1:11" ht="20.25" hidden="1" customHeight="1">
      <c r="A6" s="587"/>
      <c r="B6" s="590"/>
      <c r="C6" s="593"/>
      <c r="D6" s="587"/>
      <c r="E6" s="59" t="s">
        <v>22</v>
      </c>
      <c r="F6" s="60" t="s">
        <v>22</v>
      </c>
      <c r="G6" s="577" t="s">
        <v>21</v>
      </c>
      <c r="H6" s="578" t="s">
        <v>21</v>
      </c>
      <c r="I6" s="579"/>
      <c r="J6" s="577" t="s">
        <v>21</v>
      </c>
      <c r="K6" s="580"/>
    </row>
    <row r="7" spans="1:11" ht="15" hidden="1" customHeight="1">
      <c r="A7" s="587"/>
      <c r="B7" s="590"/>
      <c r="C7" s="593"/>
      <c r="D7" s="587"/>
      <c r="E7" s="61">
        <v>59166800</v>
      </c>
      <c r="F7" s="60"/>
      <c r="G7" s="562"/>
      <c r="H7" s="564"/>
      <c r="I7" s="565"/>
      <c r="J7" s="562"/>
      <c r="K7" s="558"/>
    </row>
    <row r="8" spans="1:11" ht="15" hidden="1" customHeight="1">
      <c r="A8" s="587"/>
      <c r="B8" s="590"/>
      <c r="C8" s="593"/>
      <c r="D8" s="587"/>
      <c r="E8" s="581"/>
      <c r="F8" s="60" t="s">
        <v>23</v>
      </c>
      <c r="G8" s="562"/>
      <c r="H8" s="564"/>
      <c r="I8" s="565"/>
      <c r="J8" s="562"/>
      <c r="K8" s="558"/>
    </row>
    <row r="9" spans="1:11" ht="15" hidden="1" customHeight="1">
      <c r="A9" s="587"/>
      <c r="B9" s="590"/>
      <c r="C9" s="593"/>
      <c r="D9" s="587"/>
      <c r="E9" s="582"/>
      <c r="F9" s="60"/>
      <c r="G9" s="563"/>
      <c r="H9" s="566"/>
      <c r="I9" s="567"/>
      <c r="J9" s="563"/>
      <c r="K9" s="559"/>
    </row>
    <row r="10" spans="1:11" ht="20.25" hidden="1" customHeight="1">
      <c r="A10" s="587"/>
      <c r="B10" s="590"/>
      <c r="C10" s="593"/>
      <c r="D10" s="587"/>
      <c r="E10" s="59" t="s">
        <v>22</v>
      </c>
      <c r="F10" s="60" t="s">
        <v>22</v>
      </c>
      <c r="G10" s="577" t="s">
        <v>21</v>
      </c>
      <c r="H10" s="578" t="s">
        <v>21</v>
      </c>
      <c r="I10" s="579"/>
      <c r="J10" s="577" t="s">
        <v>21</v>
      </c>
      <c r="K10" s="580"/>
    </row>
    <row r="11" spans="1:11" ht="15" hidden="1" customHeight="1">
      <c r="A11" s="587"/>
      <c r="B11" s="590"/>
      <c r="C11" s="593"/>
      <c r="D11" s="587"/>
      <c r="E11" s="61">
        <v>35070000</v>
      </c>
      <c r="F11" s="60"/>
      <c r="G11" s="562"/>
      <c r="H11" s="564"/>
      <c r="I11" s="565"/>
      <c r="J11" s="562"/>
      <c r="K11" s="558"/>
    </row>
    <row r="12" spans="1:11" ht="15" hidden="1" customHeight="1">
      <c r="A12" s="587"/>
      <c r="B12" s="590"/>
      <c r="C12" s="593"/>
      <c r="D12" s="587"/>
      <c r="E12" s="581"/>
      <c r="F12" s="60" t="s">
        <v>23</v>
      </c>
      <c r="G12" s="562"/>
      <c r="H12" s="564"/>
      <c r="I12" s="565"/>
      <c r="J12" s="562"/>
      <c r="K12" s="558"/>
    </row>
    <row r="13" spans="1:11" ht="15" hidden="1" customHeight="1">
      <c r="A13" s="587"/>
      <c r="B13" s="590"/>
      <c r="C13" s="593"/>
      <c r="D13" s="587"/>
      <c r="E13" s="582"/>
      <c r="F13" s="60"/>
      <c r="G13" s="563"/>
      <c r="H13" s="566"/>
      <c r="I13" s="567"/>
      <c r="J13" s="563"/>
      <c r="K13" s="559"/>
    </row>
    <row r="14" spans="1:11" ht="20.25" hidden="1" customHeight="1">
      <c r="A14" s="587"/>
      <c r="B14" s="590"/>
      <c r="C14" s="593"/>
      <c r="D14" s="587"/>
      <c r="E14" s="59" t="s">
        <v>22</v>
      </c>
      <c r="F14" s="60" t="s">
        <v>22</v>
      </c>
      <c r="G14" s="577" t="s">
        <v>21</v>
      </c>
      <c r="H14" s="578" t="s">
        <v>21</v>
      </c>
      <c r="I14" s="579"/>
      <c r="J14" s="577" t="s">
        <v>21</v>
      </c>
      <c r="K14" s="580"/>
    </row>
    <row r="15" spans="1:11" ht="15" hidden="1" customHeight="1">
      <c r="A15" s="587"/>
      <c r="B15" s="590"/>
      <c r="C15" s="593"/>
      <c r="D15" s="587"/>
      <c r="E15" s="61">
        <v>1100000</v>
      </c>
      <c r="F15" s="60"/>
      <c r="G15" s="562"/>
      <c r="H15" s="564"/>
      <c r="I15" s="565"/>
      <c r="J15" s="562"/>
      <c r="K15" s="558"/>
    </row>
    <row r="16" spans="1:11" ht="15" hidden="1" customHeight="1">
      <c r="A16" s="587"/>
      <c r="B16" s="590"/>
      <c r="C16" s="593"/>
      <c r="D16" s="587"/>
      <c r="E16" s="581"/>
      <c r="F16" s="60" t="s">
        <v>23</v>
      </c>
      <c r="G16" s="562"/>
      <c r="H16" s="564"/>
      <c r="I16" s="565"/>
      <c r="J16" s="562"/>
      <c r="K16" s="558"/>
    </row>
    <row r="17" spans="1:11" ht="15" hidden="1" customHeight="1">
      <c r="A17" s="587"/>
      <c r="B17" s="590"/>
      <c r="C17" s="593"/>
      <c r="D17" s="587"/>
      <c r="E17" s="582"/>
      <c r="F17" s="60"/>
      <c r="G17" s="562"/>
      <c r="H17" s="564"/>
      <c r="I17" s="565"/>
      <c r="J17" s="562"/>
      <c r="K17" s="558"/>
    </row>
    <row r="18" spans="1:11">
      <c r="A18" s="587"/>
      <c r="B18" s="590"/>
      <c r="C18" s="593"/>
      <c r="D18" s="587"/>
      <c r="E18" s="73">
        <f>E22+E27</f>
        <v>2680462</v>
      </c>
      <c r="F18" s="68">
        <v>0</v>
      </c>
      <c r="G18" s="578"/>
      <c r="H18" s="598"/>
      <c r="I18" s="598"/>
      <c r="J18" s="598"/>
      <c r="K18" s="579"/>
    </row>
    <row r="19" spans="1:11">
      <c r="A19" s="587"/>
      <c r="B19" s="590"/>
      <c r="C19" s="593"/>
      <c r="D19" s="587"/>
      <c r="E19" s="581"/>
      <c r="F19" s="68" t="s">
        <v>23</v>
      </c>
      <c r="G19" s="564"/>
      <c r="H19" s="599"/>
      <c r="I19" s="599"/>
      <c r="J19" s="599"/>
      <c r="K19" s="565"/>
    </row>
    <row r="20" spans="1:11">
      <c r="A20" s="588"/>
      <c r="B20" s="591"/>
      <c r="C20" s="594"/>
      <c r="D20" s="588"/>
      <c r="E20" s="582"/>
      <c r="F20" s="68">
        <v>0</v>
      </c>
      <c r="G20" s="566"/>
      <c r="H20" s="600"/>
      <c r="I20" s="600"/>
      <c r="J20" s="600"/>
      <c r="K20" s="567"/>
    </row>
    <row r="21" spans="1:11" ht="20.25" customHeight="1">
      <c r="A21" s="568" t="s">
        <v>18</v>
      </c>
      <c r="B21" s="571" t="s">
        <v>354</v>
      </c>
      <c r="C21" s="568" t="s">
        <v>20</v>
      </c>
      <c r="D21" s="574"/>
      <c r="E21" s="59" t="s">
        <v>22</v>
      </c>
      <c r="F21" s="59" t="s">
        <v>22</v>
      </c>
      <c r="G21" s="562" t="s">
        <v>21</v>
      </c>
      <c r="H21" s="564" t="s">
        <v>21</v>
      </c>
      <c r="I21" s="565"/>
      <c r="J21" s="562" t="s">
        <v>21</v>
      </c>
      <c r="K21" s="558"/>
    </row>
    <row r="22" spans="1:11">
      <c r="A22" s="569"/>
      <c r="B22" s="572"/>
      <c r="C22" s="569"/>
      <c r="D22" s="575"/>
      <c r="E22" s="72">
        <v>1303877</v>
      </c>
      <c r="F22" s="59">
        <v>0</v>
      </c>
      <c r="G22" s="562"/>
      <c r="H22" s="564"/>
      <c r="I22" s="565"/>
      <c r="J22" s="562"/>
      <c r="K22" s="558"/>
    </row>
    <row r="23" spans="1:11">
      <c r="A23" s="569"/>
      <c r="B23" s="572"/>
      <c r="C23" s="569"/>
      <c r="D23" s="575"/>
      <c r="E23" s="581"/>
      <c r="F23" s="59" t="s">
        <v>23</v>
      </c>
      <c r="G23" s="562"/>
      <c r="H23" s="564"/>
      <c r="I23" s="565"/>
      <c r="J23" s="562"/>
      <c r="K23" s="558"/>
    </row>
    <row r="24" spans="1:11" ht="27.75" customHeight="1">
      <c r="A24" s="570"/>
      <c r="B24" s="573"/>
      <c r="C24" s="570"/>
      <c r="D24" s="576"/>
      <c r="E24" s="582"/>
      <c r="F24" s="59">
        <v>0</v>
      </c>
      <c r="G24" s="563"/>
      <c r="H24" s="566"/>
      <c r="I24" s="567"/>
      <c r="J24" s="563"/>
      <c r="K24" s="559"/>
    </row>
    <row r="25" spans="1:11" ht="15" hidden="1" customHeight="1">
      <c r="A25" s="62"/>
      <c r="B25" s="63"/>
      <c r="C25" s="62"/>
      <c r="D25" s="64"/>
      <c r="E25" s="74"/>
      <c r="F25" s="59"/>
      <c r="G25" s="65"/>
      <c r="H25" s="566"/>
      <c r="I25" s="567"/>
      <c r="J25" s="65"/>
      <c r="K25" s="66"/>
    </row>
    <row r="26" spans="1:11" ht="20.25" customHeight="1">
      <c r="A26" s="568" t="s">
        <v>18</v>
      </c>
      <c r="B26" s="571" t="s">
        <v>355</v>
      </c>
      <c r="C26" s="568" t="s">
        <v>20</v>
      </c>
      <c r="D26" s="574"/>
      <c r="E26" s="59" t="s">
        <v>22</v>
      </c>
      <c r="F26" s="59" t="s">
        <v>22</v>
      </c>
      <c r="G26" s="562" t="s">
        <v>21</v>
      </c>
      <c r="H26" s="564" t="s">
        <v>21</v>
      </c>
      <c r="I26" s="565"/>
      <c r="J26" s="562" t="s">
        <v>21</v>
      </c>
      <c r="K26" s="558"/>
    </row>
    <row r="27" spans="1:11">
      <c r="A27" s="569"/>
      <c r="B27" s="572"/>
      <c r="C27" s="569"/>
      <c r="D27" s="575"/>
      <c r="E27" s="72">
        <v>1376585</v>
      </c>
      <c r="F27" s="59">
        <v>0</v>
      </c>
      <c r="G27" s="562"/>
      <c r="H27" s="564"/>
      <c r="I27" s="565"/>
      <c r="J27" s="562"/>
      <c r="K27" s="558"/>
    </row>
    <row r="28" spans="1:11">
      <c r="A28" s="569"/>
      <c r="B28" s="572"/>
      <c r="C28" s="569"/>
      <c r="D28" s="575"/>
      <c r="E28" s="581"/>
      <c r="F28" s="59" t="s">
        <v>23</v>
      </c>
      <c r="G28" s="562"/>
      <c r="H28" s="564"/>
      <c r="I28" s="565"/>
      <c r="J28" s="562"/>
      <c r="K28" s="558"/>
    </row>
    <row r="29" spans="1:11" ht="27.75" customHeight="1">
      <c r="A29" s="570"/>
      <c r="B29" s="573"/>
      <c r="C29" s="570"/>
      <c r="D29" s="576"/>
      <c r="E29" s="582"/>
      <c r="F29" s="59">
        <v>0</v>
      </c>
      <c r="G29" s="563"/>
      <c r="H29" s="566"/>
      <c r="I29" s="567"/>
      <c r="J29" s="563"/>
      <c r="K29" s="559"/>
    </row>
  </sheetData>
  <mergeCells count="46">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J14:J17"/>
    <mergeCell ref="K14:K17"/>
    <mergeCell ref="E16:E17"/>
    <mergeCell ref="A21:A24"/>
    <mergeCell ref="B21:B24"/>
    <mergeCell ref="C21:C24"/>
    <mergeCell ref="D21:D24"/>
    <mergeCell ref="G21:G24"/>
    <mergeCell ref="A26:A29"/>
    <mergeCell ref="B26:B29"/>
    <mergeCell ref="C26:C29"/>
    <mergeCell ref="D26:D29"/>
    <mergeCell ref="G26:G29"/>
    <mergeCell ref="J26:J29"/>
    <mergeCell ref="K26:K29"/>
    <mergeCell ref="E28:E29"/>
    <mergeCell ref="J21:J24"/>
    <mergeCell ref="K21:K24"/>
    <mergeCell ref="E23:E24"/>
    <mergeCell ref="H25:I25"/>
    <mergeCell ref="H26:I29"/>
    <mergeCell ref="H21:I24"/>
  </mergeCells>
  <pageMargins left="0.98425196850393704" right="0.19685039370078741" top="0.74803149606299213" bottom="0.74803149606299213" header="0.31496062992125984" footer="0.31496062992125984"/>
  <pageSetup paperSize="8" firstPageNumber="76" orientation="portrait" useFirstPageNumber="1" r:id="rId1"/>
  <headerFooter>
    <oddFooter>&amp;R&amp;P</oddFooter>
  </headerFooter>
</worksheet>
</file>

<file path=xl/worksheets/sheet38.xml><?xml version="1.0" encoding="utf-8"?>
<worksheet xmlns="http://schemas.openxmlformats.org/spreadsheetml/2006/main" xmlns:r="http://schemas.openxmlformats.org/officeDocument/2006/relationships">
  <dimension ref="A1:K41"/>
  <sheetViews>
    <sheetView topLeftCell="A37" workbookViewId="0">
      <selection activeCell="E6" sqref="E6"/>
    </sheetView>
  </sheetViews>
  <sheetFormatPr defaultRowHeight="15"/>
  <cols>
    <col min="2" max="2" width="20.85546875" customWidth="1"/>
    <col min="4" max="4" width="7.85546875" customWidth="1"/>
    <col min="5" max="5" width="10.140625" customWidth="1"/>
    <col min="6" max="6" width="10.28515625" customWidth="1"/>
    <col min="9" max="9" width="7.85546875" customWidth="1"/>
    <col min="10" max="10" width="11.7109375" customWidth="1"/>
    <col min="11" max="11" width="26.28515625" customWidth="1"/>
  </cols>
  <sheetData>
    <row r="1" spans="1:11" ht="15.75">
      <c r="A1" s="676" t="s">
        <v>356</v>
      </c>
      <c r="B1" s="677"/>
      <c r="C1" s="677"/>
      <c r="D1" s="677"/>
      <c r="E1" s="677"/>
      <c r="F1" s="677"/>
      <c r="G1" s="677"/>
      <c r="H1" s="677"/>
      <c r="I1" s="677"/>
      <c r="J1" s="677"/>
      <c r="K1" s="677"/>
    </row>
    <row r="2" spans="1:11" ht="83.25" customHeight="1">
      <c r="A2" s="674" t="s">
        <v>11</v>
      </c>
      <c r="B2" s="678" t="s">
        <v>357</v>
      </c>
      <c r="C2" s="674"/>
      <c r="D2" s="674"/>
      <c r="E2" s="139" t="s">
        <v>22</v>
      </c>
      <c r="F2" s="139" t="s">
        <v>22</v>
      </c>
      <c r="G2" s="674" t="s">
        <v>358</v>
      </c>
      <c r="H2" s="679">
        <v>0.7</v>
      </c>
      <c r="I2" s="680">
        <v>0.55100000000000005</v>
      </c>
      <c r="J2" s="674" t="s">
        <v>1006</v>
      </c>
      <c r="K2" s="664" t="s">
        <v>1627</v>
      </c>
    </row>
    <row r="3" spans="1:11">
      <c r="A3" s="674"/>
      <c r="B3" s="678"/>
      <c r="C3" s="674"/>
      <c r="D3" s="674"/>
      <c r="E3" s="139">
        <f>'3.1.1.'!E22+'3.1.2.'!E17+'3.1.3.'!E18+'3.1.4.'!E18+'3.1.5.'!E18+'3.1.6.'!E18+'3.1.7.'!E18</f>
        <v>55714239</v>
      </c>
      <c r="F3" s="139">
        <v>17158232.710000001</v>
      </c>
      <c r="G3" s="674"/>
      <c r="H3" s="674"/>
      <c r="I3" s="674"/>
      <c r="J3" s="674"/>
      <c r="K3" s="681"/>
    </row>
    <row r="4" spans="1:11">
      <c r="A4" s="674"/>
      <c r="B4" s="678"/>
      <c r="C4" s="674"/>
      <c r="D4" s="674"/>
      <c r="E4" s="139"/>
      <c r="F4" s="139" t="s">
        <v>23</v>
      </c>
      <c r="G4" s="674"/>
      <c r="H4" s="674"/>
      <c r="I4" s="674"/>
      <c r="J4" s="674"/>
      <c r="K4" s="681"/>
    </row>
    <row r="5" spans="1:11" ht="18" customHeight="1">
      <c r="A5" s="674"/>
      <c r="B5" s="678"/>
      <c r="C5" s="674"/>
      <c r="D5" s="674"/>
      <c r="E5" s="139"/>
      <c r="F5" s="139">
        <v>14711185.99</v>
      </c>
      <c r="G5" s="674"/>
      <c r="H5" s="674"/>
      <c r="I5" s="674"/>
      <c r="J5" s="674"/>
      <c r="K5" s="681"/>
    </row>
    <row r="6" spans="1:11" ht="231" customHeight="1">
      <c r="A6" s="672" t="s">
        <v>15</v>
      </c>
      <c r="B6" s="673" t="s">
        <v>359</v>
      </c>
      <c r="C6" s="674" t="s">
        <v>20</v>
      </c>
      <c r="D6" s="672"/>
      <c r="E6" s="139" t="s">
        <v>22</v>
      </c>
      <c r="F6" s="139" t="s">
        <v>22</v>
      </c>
      <c r="G6" s="675" t="s">
        <v>360</v>
      </c>
      <c r="H6" s="672" t="s">
        <v>361</v>
      </c>
      <c r="I6" s="672" t="s">
        <v>1613</v>
      </c>
      <c r="J6" s="672" t="s">
        <v>1007</v>
      </c>
      <c r="K6" s="675" t="s">
        <v>1628</v>
      </c>
    </row>
    <row r="7" spans="1:11" ht="15" hidden="1" customHeight="1">
      <c r="A7" s="672"/>
      <c r="B7" s="673"/>
      <c r="C7" s="674"/>
      <c r="D7" s="672"/>
      <c r="E7" s="139"/>
      <c r="F7" s="298"/>
      <c r="G7" s="675"/>
      <c r="H7" s="672"/>
      <c r="I7" s="672"/>
      <c r="J7" s="672"/>
      <c r="K7" s="675"/>
    </row>
    <row r="8" spans="1:11" ht="15" hidden="1" customHeight="1">
      <c r="A8" s="672"/>
      <c r="B8" s="673"/>
      <c r="C8" s="674"/>
      <c r="D8" s="672"/>
      <c r="E8" s="671"/>
      <c r="F8" s="298" t="s">
        <v>23</v>
      </c>
      <c r="G8" s="675"/>
      <c r="H8" s="672"/>
      <c r="I8" s="672"/>
      <c r="J8" s="672"/>
      <c r="K8" s="675"/>
    </row>
    <row r="9" spans="1:11" ht="33" hidden="1" customHeight="1">
      <c r="A9" s="672"/>
      <c r="B9" s="673"/>
      <c r="C9" s="674"/>
      <c r="D9" s="672"/>
      <c r="E9" s="671"/>
      <c r="F9" s="298"/>
      <c r="G9" s="675"/>
      <c r="H9" s="672"/>
      <c r="I9" s="672"/>
      <c r="J9" s="672"/>
      <c r="K9" s="675"/>
    </row>
    <row r="10" spans="1:11" ht="20.25" hidden="1" customHeight="1">
      <c r="A10" s="672"/>
      <c r="B10" s="673"/>
      <c r="C10" s="674"/>
      <c r="D10" s="672"/>
      <c r="E10" s="139" t="s">
        <v>22</v>
      </c>
      <c r="F10" s="298" t="s">
        <v>22</v>
      </c>
      <c r="G10" s="669" t="s">
        <v>21</v>
      </c>
      <c r="H10" s="669" t="s">
        <v>21</v>
      </c>
      <c r="I10" s="669"/>
      <c r="J10" s="669" t="s">
        <v>21</v>
      </c>
      <c r="K10" s="670"/>
    </row>
    <row r="11" spans="1:11" ht="15" hidden="1" customHeight="1">
      <c r="A11" s="672"/>
      <c r="B11" s="673"/>
      <c r="C11" s="674"/>
      <c r="D11" s="672"/>
      <c r="E11" s="300">
        <v>59166800</v>
      </c>
      <c r="F11" s="298"/>
      <c r="G11" s="669"/>
      <c r="H11" s="669"/>
      <c r="I11" s="669"/>
      <c r="J11" s="669"/>
      <c r="K11" s="670"/>
    </row>
    <row r="12" spans="1:11" ht="15" hidden="1" customHeight="1">
      <c r="A12" s="672"/>
      <c r="B12" s="673"/>
      <c r="C12" s="674"/>
      <c r="D12" s="672"/>
      <c r="E12" s="671"/>
      <c r="F12" s="298" t="s">
        <v>23</v>
      </c>
      <c r="G12" s="669"/>
      <c r="H12" s="669"/>
      <c r="I12" s="669"/>
      <c r="J12" s="669"/>
      <c r="K12" s="670"/>
    </row>
    <row r="13" spans="1:11" ht="15" hidden="1" customHeight="1">
      <c r="A13" s="672"/>
      <c r="B13" s="673"/>
      <c r="C13" s="674"/>
      <c r="D13" s="672"/>
      <c r="E13" s="671"/>
      <c r="F13" s="298"/>
      <c r="G13" s="669"/>
      <c r="H13" s="669"/>
      <c r="I13" s="669"/>
      <c r="J13" s="669"/>
      <c r="K13" s="670"/>
    </row>
    <row r="14" spans="1:11" ht="20.25" hidden="1" customHeight="1">
      <c r="A14" s="672"/>
      <c r="B14" s="673"/>
      <c r="C14" s="674"/>
      <c r="D14" s="672"/>
      <c r="E14" s="139" t="s">
        <v>22</v>
      </c>
      <c r="F14" s="298" t="s">
        <v>22</v>
      </c>
      <c r="G14" s="669" t="s">
        <v>21</v>
      </c>
      <c r="H14" s="669" t="s">
        <v>21</v>
      </c>
      <c r="I14" s="669"/>
      <c r="J14" s="669" t="s">
        <v>21</v>
      </c>
      <c r="K14" s="670"/>
    </row>
    <row r="15" spans="1:11" ht="15" hidden="1" customHeight="1">
      <c r="A15" s="672"/>
      <c r="B15" s="673"/>
      <c r="C15" s="674"/>
      <c r="D15" s="672"/>
      <c r="E15" s="300">
        <v>35070000</v>
      </c>
      <c r="F15" s="298"/>
      <c r="G15" s="669"/>
      <c r="H15" s="669"/>
      <c r="I15" s="669"/>
      <c r="J15" s="669"/>
      <c r="K15" s="670"/>
    </row>
    <row r="16" spans="1:11" ht="15" hidden="1" customHeight="1">
      <c r="A16" s="672"/>
      <c r="B16" s="673"/>
      <c r="C16" s="674"/>
      <c r="D16" s="672"/>
      <c r="E16" s="671"/>
      <c r="F16" s="298" t="s">
        <v>23</v>
      </c>
      <c r="G16" s="669"/>
      <c r="H16" s="669"/>
      <c r="I16" s="669"/>
      <c r="J16" s="669"/>
      <c r="K16" s="670"/>
    </row>
    <row r="17" spans="1:11" ht="15" hidden="1" customHeight="1">
      <c r="A17" s="672"/>
      <c r="B17" s="673"/>
      <c r="C17" s="674"/>
      <c r="D17" s="672"/>
      <c r="E17" s="671"/>
      <c r="F17" s="298"/>
      <c r="G17" s="669"/>
      <c r="H17" s="669"/>
      <c r="I17" s="669"/>
      <c r="J17" s="669"/>
      <c r="K17" s="670"/>
    </row>
    <row r="18" spans="1:11" ht="20.25" hidden="1" customHeight="1">
      <c r="A18" s="672"/>
      <c r="B18" s="673"/>
      <c r="C18" s="674"/>
      <c r="D18" s="672"/>
      <c r="E18" s="139" t="s">
        <v>22</v>
      </c>
      <c r="F18" s="298" t="s">
        <v>22</v>
      </c>
      <c r="G18" s="669" t="s">
        <v>21</v>
      </c>
      <c r="H18" s="669" t="s">
        <v>21</v>
      </c>
      <c r="I18" s="669"/>
      <c r="J18" s="669" t="s">
        <v>21</v>
      </c>
      <c r="K18" s="670"/>
    </row>
    <row r="19" spans="1:11" ht="15" hidden="1" customHeight="1">
      <c r="A19" s="672"/>
      <c r="B19" s="673"/>
      <c r="C19" s="674"/>
      <c r="D19" s="672"/>
      <c r="E19" s="300">
        <v>1100000</v>
      </c>
      <c r="F19" s="298"/>
      <c r="G19" s="669"/>
      <c r="H19" s="669"/>
      <c r="I19" s="669"/>
      <c r="J19" s="669"/>
      <c r="K19" s="670"/>
    </row>
    <row r="20" spans="1:11" ht="15" hidden="1" customHeight="1">
      <c r="A20" s="672"/>
      <c r="B20" s="673"/>
      <c r="C20" s="674"/>
      <c r="D20" s="672"/>
      <c r="E20" s="671"/>
      <c r="F20" s="298" t="s">
        <v>23</v>
      </c>
      <c r="G20" s="669"/>
      <c r="H20" s="669"/>
      <c r="I20" s="669"/>
      <c r="J20" s="669"/>
      <c r="K20" s="670"/>
    </row>
    <row r="21" spans="1:11" ht="15" hidden="1" customHeight="1">
      <c r="A21" s="672"/>
      <c r="B21" s="673"/>
      <c r="C21" s="674"/>
      <c r="D21" s="672"/>
      <c r="E21" s="671"/>
      <c r="F21" s="298"/>
      <c r="G21" s="669"/>
      <c r="H21" s="669"/>
      <c r="I21" s="669"/>
      <c r="J21" s="669"/>
      <c r="K21" s="670"/>
    </row>
    <row r="22" spans="1:11">
      <c r="A22" s="672"/>
      <c r="B22" s="673"/>
      <c r="C22" s="674"/>
      <c r="D22" s="672"/>
      <c r="E22" s="139">
        <f>E26+E35</f>
        <v>2646239</v>
      </c>
      <c r="F22" s="301">
        <f>F26+F35</f>
        <v>992350</v>
      </c>
      <c r="G22" s="669"/>
      <c r="H22" s="669"/>
      <c r="I22" s="669"/>
      <c r="J22" s="669"/>
      <c r="K22" s="669"/>
    </row>
    <row r="23" spans="1:11">
      <c r="A23" s="672"/>
      <c r="B23" s="673"/>
      <c r="C23" s="674"/>
      <c r="D23" s="672"/>
      <c r="E23" s="671"/>
      <c r="F23" s="301" t="s">
        <v>23</v>
      </c>
      <c r="G23" s="669"/>
      <c r="H23" s="669"/>
      <c r="I23" s="669"/>
      <c r="J23" s="669"/>
      <c r="K23" s="669"/>
    </row>
    <row r="24" spans="1:11">
      <c r="A24" s="672"/>
      <c r="B24" s="673"/>
      <c r="C24" s="674"/>
      <c r="D24" s="672"/>
      <c r="E24" s="671"/>
      <c r="F24" s="301">
        <f>F28+F37</f>
        <v>843497.5</v>
      </c>
      <c r="G24" s="669"/>
      <c r="H24" s="669"/>
      <c r="I24" s="669"/>
      <c r="J24" s="669"/>
      <c r="K24" s="669"/>
    </row>
    <row r="25" spans="1:11" ht="20.25" customHeight="1">
      <c r="A25" s="666" t="s">
        <v>18</v>
      </c>
      <c r="B25" s="667" t="s">
        <v>362</v>
      </c>
      <c r="C25" s="666" t="s">
        <v>20</v>
      </c>
      <c r="D25" s="668"/>
      <c r="E25" s="301" t="s">
        <v>22</v>
      </c>
      <c r="F25" s="301" t="s">
        <v>22</v>
      </c>
      <c r="G25" s="669" t="s">
        <v>21</v>
      </c>
      <c r="H25" s="669" t="s">
        <v>21</v>
      </c>
      <c r="I25" s="669"/>
      <c r="J25" s="669" t="s">
        <v>21</v>
      </c>
      <c r="K25" s="664" t="s">
        <v>1629</v>
      </c>
    </row>
    <row r="26" spans="1:11">
      <c r="A26" s="666"/>
      <c r="B26" s="667"/>
      <c r="C26" s="666"/>
      <c r="D26" s="668"/>
      <c r="E26" s="303">
        <v>300000</v>
      </c>
      <c r="F26" s="301">
        <f>F31</f>
        <v>635350</v>
      </c>
      <c r="G26" s="669"/>
      <c r="H26" s="669"/>
      <c r="I26" s="669"/>
      <c r="J26" s="669"/>
      <c r="K26" s="664"/>
    </row>
    <row r="27" spans="1:11">
      <c r="A27" s="666"/>
      <c r="B27" s="667"/>
      <c r="C27" s="666"/>
      <c r="D27" s="668"/>
      <c r="E27" s="665"/>
      <c r="F27" s="301" t="s">
        <v>23</v>
      </c>
      <c r="G27" s="669"/>
      <c r="H27" s="669"/>
      <c r="I27" s="669"/>
      <c r="J27" s="669"/>
      <c r="K27" s="664"/>
    </row>
    <row r="28" spans="1:11" ht="56.25" customHeight="1">
      <c r="A28" s="666"/>
      <c r="B28" s="667"/>
      <c r="C28" s="666"/>
      <c r="D28" s="668"/>
      <c r="E28" s="665"/>
      <c r="F28" s="301">
        <f>F33</f>
        <v>540047.5</v>
      </c>
      <c r="G28" s="669"/>
      <c r="H28" s="669"/>
      <c r="I28" s="669"/>
      <c r="J28" s="669"/>
      <c r="K28" s="664"/>
    </row>
    <row r="29" spans="1:11" ht="15" hidden="1" customHeight="1">
      <c r="A29" s="286"/>
      <c r="B29" s="290"/>
      <c r="C29" s="286"/>
      <c r="D29" s="287"/>
      <c r="E29" s="291"/>
      <c r="F29" s="287"/>
      <c r="G29" s="288"/>
      <c r="H29" s="449"/>
      <c r="I29" s="449"/>
      <c r="J29" s="288"/>
      <c r="K29" s="289"/>
    </row>
    <row r="30" spans="1:11" s="23" customFormat="1" ht="20.25" customHeight="1">
      <c r="A30" s="446"/>
      <c r="B30" s="493" t="s">
        <v>897</v>
      </c>
      <c r="C30" s="446"/>
      <c r="D30" s="448">
        <v>2013</v>
      </c>
      <c r="E30" s="448"/>
      <c r="F30" s="287" t="s">
        <v>22</v>
      </c>
      <c r="G30" s="449" t="s">
        <v>21</v>
      </c>
      <c r="H30" s="449" t="s">
        <v>21</v>
      </c>
      <c r="I30" s="449"/>
      <c r="J30" s="449" t="s">
        <v>21</v>
      </c>
      <c r="K30" s="450" t="s">
        <v>1630</v>
      </c>
    </row>
    <row r="31" spans="1:11" s="23" customFormat="1">
      <c r="A31" s="446"/>
      <c r="B31" s="493"/>
      <c r="C31" s="446"/>
      <c r="D31" s="448"/>
      <c r="E31" s="518"/>
      <c r="F31" s="287">
        <v>635350</v>
      </c>
      <c r="G31" s="449"/>
      <c r="H31" s="449"/>
      <c r="I31" s="449"/>
      <c r="J31" s="449"/>
      <c r="K31" s="450"/>
    </row>
    <row r="32" spans="1:11" s="23" customFormat="1">
      <c r="A32" s="446"/>
      <c r="B32" s="493"/>
      <c r="C32" s="446"/>
      <c r="D32" s="448"/>
      <c r="E32" s="518"/>
      <c r="F32" s="287" t="s">
        <v>23</v>
      </c>
      <c r="G32" s="449"/>
      <c r="H32" s="449"/>
      <c r="I32" s="449"/>
      <c r="J32" s="449"/>
      <c r="K32" s="450"/>
    </row>
    <row r="33" spans="1:11" s="23" customFormat="1" ht="90.75" customHeight="1">
      <c r="A33" s="446"/>
      <c r="B33" s="493"/>
      <c r="C33" s="446"/>
      <c r="D33" s="448"/>
      <c r="E33" s="518"/>
      <c r="F33" s="287">
        <v>540047.5</v>
      </c>
      <c r="G33" s="449"/>
      <c r="H33" s="449"/>
      <c r="I33" s="449"/>
      <c r="J33" s="449"/>
      <c r="K33" s="450"/>
    </row>
    <row r="34" spans="1:11" ht="20.25" customHeight="1">
      <c r="A34" s="666" t="s">
        <v>18</v>
      </c>
      <c r="B34" s="667" t="s">
        <v>363</v>
      </c>
      <c r="C34" s="666" t="s">
        <v>20</v>
      </c>
      <c r="D34" s="668"/>
      <c r="E34" s="301" t="s">
        <v>22</v>
      </c>
      <c r="F34" s="301" t="s">
        <v>22</v>
      </c>
      <c r="G34" s="669" t="s">
        <v>21</v>
      </c>
      <c r="H34" s="669" t="s">
        <v>21</v>
      </c>
      <c r="I34" s="669"/>
      <c r="J34" s="669" t="s">
        <v>21</v>
      </c>
      <c r="K34" s="664" t="s">
        <v>1631</v>
      </c>
    </row>
    <row r="35" spans="1:11">
      <c r="A35" s="666"/>
      <c r="B35" s="667"/>
      <c r="C35" s="666"/>
      <c r="D35" s="668"/>
      <c r="E35" s="303">
        <v>2346239</v>
      </c>
      <c r="F35" s="301">
        <f>F39</f>
        <v>357000</v>
      </c>
      <c r="G35" s="669"/>
      <c r="H35" s="669"/>
      <c r="I35" s="669"/>
      <c r="J35" s="669"/>
      <c r="K35" s="664"/>
    </row>
    <row r="36" spans="1:11">
      <c r="A36" s="666"/>
      <c r="B36" s="667"/>
      <c r="C36" s="666"/>
      <c r="D36" s="668"/>
      <c r="E36" s="665"/>
      <c r="F36" s="301" t="s">
        <v>23</v>
      </c>
      <c r="G36" s="669"/>
      <c r="H36" s="669"/>
      <c r="I36" s="669"/>
      <c r="J36" s="669"/>
      <c r="K36" s="664"/>
    </row>
    <row r="37" spans="1:11" ht="82.5" customHeight="1">
      <c r="A37" s="666"/>
      <c r="B37" s="667"/>
      <c r="C37" s="666"/>
      <c r="D37" s="668"/>
      <c r="E37" s="665"/>
      <c r="F37" s="301">
        <f>F41</f>
        <v>303450</v>
      </c>
      <c r="G37" s="669"/>
      <c r="H37" s="669"/>
      <c r="I37" s="669"/>
      <c r="J37" s="669"/>
      <c r="K37" s="664"/>
    </row>
    <row r="38" spans="1:11" s="23" customFormat="1" ht="20.25" customHeight="1">
      <c r="A38" s="446"/>
      <c r="B38" s="493" t="s">
        <v>898</v>
      </c>
      <c r="C38" s="446"/>
      <c r="D38" s="448">
        <v>2013</v>
      </c>
      <c r="E38" s="448"/>
      <c r="F38" s="287" t="s">
        <v>22</v>
      </c>
      <c r="G38" s="449" t="s">
        <v>21</v>
      </c>
      <c r="H38" s="449" t="s">
        <v>21</v>
      </c>
      <c r="I38" s="449"/>
      <c r="J38" s="449" t="s">
        <v>21</v>
      </c>
      <c r="K38" s="450" t="s">
        <v>1632</v>
      </c>
    </row>
    <row r="39" spans="1:11" s="23" customFormat="1">
      <c r="A39" s="446"/>
      <c r="B39" s="493"/>
      <c r="C39" s="446"/>
      <c r="D39" s="448"/>
      <c r="E39" s="518"/>
      <c r="F39" s="287">
        <v>357000</v>
      </c>
      <c r="G39" s="449"/>
      <c r="H39" s="449"/>
      <c r="I39" s="449"/>
      <c r="J39" s="449"/>
      <c r="K39" s="450"/>
    </row>
    <row r="40" spans="1:11" s="23" customFormat="1">
      <c r="A40" s="446"/>
      <c r="B40" s="493"/>
      <c r="C40" s="446"/>
      <c r="D40" s="448"/>
      <c r="E40" s="518"/>
      <c r="F40" s="287" t="s">
        <v>23</v>
      </c>
      <c r="G40" s="449"/>
      <c r="H40" s="449"/>
      <c r="I40" s="449"/>
      <c r="J40" s="449"/>
      <c r="K40" s="450"/>
    </row>
    <row r="41" spans="1:11" s="23" customFormat="1" ht="42.75" customHeight="1">
      <c r="A41" s="446"/>
      <c r="B41" s="493"/>
      <c r="C41" s="446"/>
      <c r="D41" s="448"/>
      <c r="E41" s="518"/>
      <c r="F41" s="287">
        <v>303450</v>
      </c>
      <c r="G41" s="449"/>
      <c r="H41" s="449"/>
      <c r="I41" s="449"/>
      <c r="J41" s="449"/>
      <c r="K41" s="450"/>
    </row>
  </sheetData>
  <mergeCells count="74">
    <mergeCell ref="A1:K1"/>
    <mergeCell ref="A2:A5"/>
    <mergeCell ref="B2:B5"/>
    <mergeCell ref="C2:C5"/>
    <mergeCell ref="D2:D5"/>
    <mergeCell ref="G2:G5"/>
    <mergeCell ref="H2:H5"/>
    <mergeCell ref="I2:I5"/>
    <mergeCell ref="J2:J5"/>
    <mergeCell ref="K2:K5"/>
    <mergeCell ref="A6:A24"/>
    <mergeCell ref="B6:B24"/>
    <mergeCell ref="C6:C24"/>
    <mergeCell ref="D6:D24"/>
    <mergeCell ref="G6:G9"/>
    <mergeCell ref="G14:G17"/>
    <mergeCell ref="G22:K24"/>
    <mergeCell ref="E23:E24"/>
    <mergeCell ref="I6:I9"/>
    <mergeCell ref="J6:J9"/>
    <mergeCell ref="K6:K9"/>
    <mergeCell ref="E8:E9"/>
    <mergeCell ref="G10:G13"/>
    <mergeCell ref="H10:I13"/>
    <mergeCell ref="J10:J13"/>
    <mergeCell ref="K10:K13"/>
    <mergeCell ref="E12:E13"/>
    <mergeCell ref="H6:H9"/>
    <mergeCell ref="J14:J17"/>
    <mergeCell ref="K14:K17"/>
    <mergeCell ref="E16:E17"/>
    <mergeCell ref="H14:I17"/>
    <mergeCell ref="G18:G21"/>
    <mergeCell ref="H18:I21"/>
    <mergeCell ref="J18:J21"/>
    <mergeCell ref="K18:K21"/>
    <mergeCell ref="E20:E21"/>
    <mergeCell ref="J25:J28"/>
    <mergeCell ref="K25:K28"/>
    <mergeCell ref="E27:E28"/>
    <mergeCell ref="H29:I29"/>
    <mergeCell ref="A25:A28"/>
    <mergeCell ref="B25:B28"/>
    <mergeCell ref="C25:C28"/>
    <mergeCell ref="D25:D28"/>
    <mergeCell ref="G25:G28"/>
    <mergeCell ref="H25:I28"/>
    <mergeCell ref="K34:K37"/>
    <mergeCell ref="E36:E37"/>
    <mergeCell ref="A34:A37"/>
    <mergeCell ref="B34:B37"/>
    <mergeCell ref="C34:C37"/>
    <mergeCell ref="D34:D37"/>
    <mergeCell ref="G34:G37"/>
    <mergeCell ref="H34:I37"/>
    <mergeCell ref="J34:J37"/>
    <mergeCell ref="G38:G41"/>
    <mergeCell ref="H38:I41"/>
    <mergeCell ref="J38:J41"/>
    <mergeCell ref="K38:K41"/>
    <mergeCell ref="A38:A41"/>
    <mergeCell ref="B38:B41"/>
    <mergeCell ref="C38:C41"/>
    <mergeCell ref="D38:D41"/>
    <mergeCell ref="E38:E41"/>
    <mergeCell ref="G30:G33"/>
    <mergeCell ref="H30:I33"/>
    <mergeCell ref="J30:J33"/>
    <mergeCell ref="K30:K33"/>
    <mergeCell ref="A30:A33"/>
    <mergeCell ref="B30:B33"/>
    <mergeCell ref="C30:C33"/>
    <mergeCell ref="D30:D33"/>
    <mergeCell ref="E30:E33"/>
  </mergeCells>
  <pageMargins left="0.98425196850393704" right="0.19685039370078741" top="0.74803149606299213" bottom="0.74803149606299213" header="0.31496062992125984" footer="0.31496062992125984"/>
  <pageSetup paperSize="8" firstPageNumber="77" orientation="portrait" useFirstPageNumber="1" r:id="rId1"/>
  <headerFooter>
    <oddFooter>&amp;R&amp;P</oddFooter>
  </headerFooter>
</worksheet>
</file>

<file path=xl/worksheets/sheet39.xml><?xml version="1.0" encoding="utf-8"?>
<worksheet xmlns="http://schemas.openxmlformats.org/spreadsheetml/2006/main" xmlns:r="http://schemas.openxmlformats.org/officeDocument/2006/relationships">
  <dimension ref="A1:K68"/>
  <sheetViews>
    <sheetView topLeftCell="B26" workbookViewId="0">
      <selection activeCell="B20" sqref="B20:B23"/>
    </sheetView>
  </sheetViews>
  <sheetFormatPr defaultRowHeight="15"/>
  <cols>
    <col min="2" max="2" width="20.85546875" customWidth="1"/>
    <col min="4" max="4" width="7.7109375" customWidth="1"/>
    <col min="5" max="5" width="10.42578125" customWidth="1"/>
    <col min="6" max="6" width="11.7109375" customWidth="1"/>
    <col min="9" max="9" width="7.85546875" customWidth="1"/>
    <col min="10" max="10" width="11.7109375" customWidth="1"/>
    <col min="11" max="11" width="22.140625" customWidth="1"/>
  </cols>
  <sheetData>
    <row r="1" spans="1:11" ht="221.25" customHeight="1">
      <c r="A1" s="672" t="s">
        <v>15</v>
      </c>
      <c r="B1" s="673" t="s">
        <v>364</v>
      </c>
      <c r="C1" s="674" t="s">
        <v>20</v>
      </c>
      <c r="D1" s="672"/>
      <c r="E1" s="299" t="s">
        <v>22</v>
      </c>
      <c r="F1" s="299" t="s">
        <v>22</v>
      </c>
      <c r="G1" s="675" t="s">
        <v>365</v>
      </c>
      <c r="H1" s="672" t="s">
        <v>366</v>
      </c>
      <c r="I1" s="672" t="s">
        <v>1617</v>
      </c>
      <c r="J1" s="672" t="s">
        <v>1006</v>
      </c>
      <c r="K1" s="675" t="s">
        <v>1633</v>
      </c>
    </row>
    <row r="2" spans="1:11" ht="15" hidden="1" customHeight="1">
      <c r="A2" s="672"/>
      <c r="B2" s="673"/>
      <c r="C2" s="674"/>
      <c r="D2" s="672"/>
      <c r="E2" s="299"/>
      <c r="F2" s="302"/>
      <c r="G2" s="675"/>
      <c r="H2" s="672"/>
      <c r="I2" s="672"/>
      <c r="J2" s="672"/>
      <c r="K2" s="675"/>
    </row>
    <row r="3" spans="1:11" ht="15" hidden="1" customHeight="1">
      <c r="A3" s="672"/>
      <c r="B3" s="673"/>
      <c r="C3" s="674"/>
      <c r="D3" s="672"/>
      <c r="E3" s="671"/>
      <c r="F3" s="302" t="s">
        <v>23</v>
      </c>
      <c r="G3" s="675"/>
      <c r="H3" s="672"/>
      <c r="I3" s="672"/>
      <c r="J3" s="672"/>
      <c r="K3" s="675"/>
    </row>
    <row r="4" spans="1:11" ht="33" hidden="1" customHeight="1">
      <c r="A4" s="672"/>
      <c r="B4" s="673"/>
      <c r="C4" s="674"/>
      <c r="D4" s="672"/>
      <c r="E4" s="671"/>
      <c r="F4" s="302"/>
      <c r="G4" s="675"/>
      <c r="H4" s="672"/>
      <c r="I4" s="672"/>
      <c r="J4" s="672"/>
      <c r="K4" s="675"/>
    </row>
    <row r="5" spans="1:11" ht="20.25" hidden="1" customHeight="1">
      <c r="A5" s="672"/>
      <c r="B5" s="673"/>
      <c r="C5" s="674"/>
      <c r="D5" s="672"/>
      <c r="E5" s="299" t="s">
        <v>22</v>
      </c>
      <c r="F5" s="302" t="s">
        <v>22</v>
      </c>
      <c r="G5" s="669" t="s">
        <v>21</v>
      </c>
      <c r="H5" s="669" t="s">
        <v>21</v>
      </c>
      <c r="I5" s="669"/>
      <c r="J5" s="669" t="s">
        <v>21</v>
      </c>
      <c r="K5" s="670"/>
    </row>
    <row r="6" spans="1:11" ht="15" hidden="1" customHeight="1">
      <c r="A6" s="672"/>
      <c r="B6" s="673"/>
      <c r="C6" s="674"/>
      <c r="D6" s="672"/>
      <c r="E6" s="300">
        <v>59166800</v>
      </c>
      <c r="F6" s="302"/>
      <c r="G6" s="669"/>
      <c r="H6" s="669"/>
      <c r="I6" s="669"/>
      <c r="J6" s="669"/>
      <c r="K6" s="670"/>
    </row>
    <row r="7" spans="1:11" ht="15" hidden="1" customHeight="1">
      <c r="A7" s="672"/>
      <c r="B7" s="673"/>
      <c r="C7" s="674"/>
      <c r="D7" s="672"/>
      <c r="E7" s="671"/>
      <c r="F7" s="302" t="s">
        <v>23</v>
      </c>
      <c r="G7" s="669"/>
      <c r="H7" s="669"/>
      <c r="I7" s="669"/>
      <c r="J7" s="669"/>
      <c r="K7" s="670"/>
    </row>
    <row r="8" spans="1:11" ht="15" hidden="1" customHeight="1">
      <c r="A8" s="672"/>
      <c r="B8" s="673"/>
      <c r="C8" s="674"/>
      <c r="D8" s="672"/>
      <c r="E8" s="671"/>
      <c r="F8" s="302"/>
      <c r="G8" s="669"/>
      <c r="H8" s="669"/>
      <c r="I8" s="669"/>
      <c r="J8" s="669"/>
      <c r="K8" s="670"/>
    </row>
    <row r="9" spans="1:11" ht="20.25" hidden="1" customHeight="1">
      <c r="A9" s="672"/>
      <c r="B9" s="673"/>
      <c r="C9" s="674"/>
      <c r="D9" s="672"/>
      <c r="E9" s="299" t="s">
        <v>22</v>
      </c>
      <c r="F9" s="302" t="s">
        <v>22</v>
      </c>
      <c r="G9" s="669" t="s">
        <v>21</v>
      </c>
      <c r="H9" s="669" t="s">
        <v>21</v>
      </c>
      <c r="I9" s="669"/>
      <c r="J9" s="669" t="s">
        <v>21</v>
      </c>
      <c r="K9" s="670"/>
    </row>
    <row r="10" spans="1:11" ht="15" hidden="1" customHeight="1">
      <c r="A10" s="672"/>
      <c r="B10" s="673"/>
      <c r="C10" s="674"/>
      <c r="D10" s="672"/>
      <c r="E10" s="300">
        <v>35070000</v>
      </c>
      <c r="F10" s="302"/>
      <c r="G10" s="669"/>
      <c r="H10" s="669"/>
      <c r="I10" s="669"/>
      <c r="J10" s="669"/>
      <c r="K10" s="670"/>
    </row>
    <row r="11" spans="1:11" ht="15" hidden="1" customHeight="1">
      <c r="A11" s="672"/>
      <c r="B11" s="673"/>
      <c r="C11" s="674"/>
      <c r="D11" s="672"/>
      <c r="E11" s="671"/>
      <c r="F11" s="302" t="s">
        <v>23</v>
      </c>
      <c r="G11" s="669"/>
      <c r="H11" s="669"/>
      <c r="I11" s="669"/>
      <c r="J11" s="669"/>
      <c r="K11" s="670"/>
    </row>
    <row r="12" spans="1:11" ht="15" hidden="1" customHeight="1">
      <c r="A12" s="672"/>
      <c r="B12" s="673"/>
      <c r="C12" s="674"/>
      <c r="D12" s="672"/>
      <c r="E12" s="671"/>
      <c r="F12" s="302"/>
      <c r="G12" s="669"/>
      <c r="H12" s="669"/>
      <c r="I12" s="669"/>
      <c r="J12" s="669"/>
      <c r="K12" s="670"/>
    </row>
    <row r="13" spans="1:11" ht="20.25" hidden="1" customHeight="1">
      <c r="A13" s="672"/>
      <c r="B13" s="673"/>
      <c r="C13" s="674"/>
      <c r="D13" s="672"/>
      <c r="E13" s="299" t="s">
        <v>22</v>
      </c>
      <c r="F13" s="302" t="s">
        <v>22</v>
      </c>
      <c r="G13" s="669" t="s">
        <v>21</v>
      </c>
      <c r="H13" s="669" t="s">
        <v>21</v>
      </c>
      <c r="I13" s="669"/>
      <c r="J13" s="669" t="s">
        <v>21</v>
      </c>
      <c r="K13" s="670"/>
    </row>
    <row r="14" spans="1:11" ht="15" hidden="1" customHeight="1">
      <c r="A14" s="672"/>
      <c r="B14" s="673"/>
      <c r="C14" s="674"/>
      <c r="D14" s="672"/>
      <c r="E14" s="300">
        <v>1100000</v>
      </c>
      <c r="F14" s="302"/>
      <c r="G14" s="669"/>
      <c r="H14" s="669"/>
      <c r="I14" s="669"/>
      <c r="J14" s="669"/>
      <c r="K14" s="670"/>
    </row>
    <row r="15" spans="1:11" ht="15" hidden="1" customHeight="1">
      <c r="A15" s="672"/>
      <c r="B15" s="673"/>
      <c r="C15" s="674"/>
      <c r="D15" s="672"/>
      <c r="E15" s="671"/>
      <c r="F15" s="302" t="s">
        <v>23</v>
      </c>
      <c r="G15" s="669"/>
      <c r="H15" s="669"/>
      <c r="I15" s="669"/>
      <c r="J15" s="669"/>
      <c r="K15" s="670"/>
    </row>
    <row r="16" spans="1:11" ht="15" hidden="1" customHeight="1">
      <c r="A16" s="672"/>
      <c r="B16" s="673"/>
      <c r="C16" s="674"/>
      <c r="D16" s="672"/>
      <c r="E16" s="671"/>
      <c r="F16" s="302"/>
      <c r="G16" s="669"/>
      <c r="H16" s="669"/>
      <c r="I16" s="669"/>
      <c r="J16" s="669"/>
      <c r="K16" s="670"/>
    </row>
    <row r="17" spans="1:11">
      <c r="A17" s="672"/>
      <c r="B17" s="673"/>
      <c r="C17" s="674"/>
      <c r="D17" s="672"/>
      <c r="E17" s="299">
        <f>E21+E62+E66</f>
        <v>16353000</v>
      </c>
      <c r="F17" s="299">
        <f>F21</f>
        <v>9015121.4199999999</v>
      </c>
      <c r="G17" s="669"/>
      <c r="H17" s="669"/>
      <c r="I17" s="669"/>
      <c r="J17" s="669"/>
      <c r="K17" s="669"/>
    </row>
    <row r="18" spans="1:11">
      <c r="A18" s="672"/>
      <c r="B18" s="673"/>
      <c r="C18" s="674"/>
      <c r="D18" s="672"/>
      <c r="E18" s="671"/>
      <c r="F18" s="304" t="s">
        <v>23</v>
      </c>
      <c r="G18" s="669"/>
      <c r="H18" s="669"/>
      <c r="I18" s="669"/>
      <c r="J18" s="669"/>
      <c r="K18" s="669"/>
    </row>
    <row r="19" spans="1:11">
      <c r="A19" s="672"/>
      <c r="B19" s="673"/>
      <c r="C19" s="674"/>
      <c r="D19" s="672"/>
      <c r="E19" s="671"/>
      <c r="F19" s="304">
        <f>F23</f>
        <v>7784211.1500000004</v>
      </c>
      <c r="G19" s="669"/>
      <c r="H19" s="669"/>
      <c r="I19" s="669"/>
      <c r="J19" s="669"/>
      <c r="K19" s="669"/>
    </row>
    <row r="20" spans="1:11" ht="20.25" customHeight="1">
      <c r="A20" s="666" t="s">
        <v>18</v>
      </c>
      <c r="B20" s="667" t="s">
        <v>367</v>
      </c>
      <c r="C20" s="666" t="s">
        <v>20</v>
      </c>
      <c r="D20" s="668"/>
      <c r="E20" s="302" t="s">
        <v>22</v>
      </c>
      <c r="F20" s="304" t="s">
        <v>22</v>
      </c>
      <c r="G20" s="669" t="s">
        <v>21</v>
      </c>
      <c r="H20" s="669" t="s">
        <v>21</v>
      </c>
      <c r="I20" s="669"/>
      <c r="J20" s="669" t="s">
        <v>21</v>
      </c>
      <c r="K20" s="681" t="s">
        <v>1634</v>
      </c>
    </row>
    <row r="21" spans="1:11">
      <c r="A21" s="666"/>
      <c r="B21" s="667"/>
      <c r="C21" s="666"/>
      <c r="D21" s="668"/>
      <c r="E21" s="300">
        <v>1100000</v>
      </c>
      <c r="F21" s="304">
        <f>F26+F30+F34+F38+F42+F46+F50+F54+F58</f>
        <v>9015121.4199999999</v>
      </c>
      <c r="G21" s="669"/>
      <c r="H21" s="669"/>
      <c r="I21" s="669"/>
      <c r="J21" s="669"/>
      <c r="K21" s="681"/>
    </row>
    <row r="22" spans="1:11">
      <c r="A22" s="666"/>
      <c r="B22" s="667"/>
      <c r="C22" s="666"/>
      <c r="D22" s="668"/>
      <c r="E22" s="671"/>
      <c r="F22" s="304" t="s">
        <v>23</v>
      </c>
      <c r="G22" s="669"/>
      <c r="H22" s="669"/>
      <c r="I22" s="669"/>
      <c r="J22" s="669"/>
      <c r="K22" s="681"/>
    </row>
    <row r="23" spans="1:11" ht="16.5" customHeight="1">
      <c r="A23" s="666"/>
      <c r="B23" s="667"/>
      <c r="C23" s="666"/>
      <c r="D23" s="668"/>
      <c r="E23" s="671"/>
      <c r="F23" s="304">
        <f>F28+F32+F36+F40+F44+F48+F52+F56+F60</f>
        <v>7784211.1500000004</v>
      </c>
      <c r="G23" s="669"/>
      <c r="H23" s="669"/>
      <c r="I23" s="669"/>
      <c r="J23" s="669"/>
      <c r="K23" s="681"/>
    </row>
    <row r="24" spans="1:11" ht="15" hidden="1" customHeight="1">
      <c r="A24" s="292"/>
      <c r="B24" s="296"/>
      <c r="C24" s="292"/>
      <c r="D24" s="293"/>
      <c r="E24" s="297"/>
      <c r="F24" s="293"/>
      <c r="G24" s="294"/>
      <c r="H24" s="449"/>
      <c r="I24" s="449"/>
      <c r="J24" s="294"/>
      <c r="K24" s="295"/>
    </row>
    <row r="25" spans="1:11" ht="20.25" customHeight="1">
      <c r="A25" s="446"/>
      <c r="B25" s="447" t="s">
        <v>897</v>
      </c>
      <c r="C25" s="446"/>
      <c r="D25" s="448"/>
      <c r="E25" s="448"/>
      <c r="F25" s="293" t="s">
        <v>22</v>
      </c>
      <c r="G25" s="449" t="s">
        <v>21</v>
      </c>
      <c r="H25" s="449" t="s">
        <v>21</v>
      </c>
      <c r="I25" s="449"/>
      <c r="J25" s="449" t="s">
        <v>21</v>
      </c>
      <c r="K25" s="450" t="s">
        <v>1635</v>
      </c>
    </row>
    <row r="26" spans="1:11">
      <c r="A26" s="446"/>
      <c r="B26" s="447"/>
      <c r="C26" s="446"/>
      <c r="D26" s="448"/>
      <c r="E26" s="488"/>
      <c r="F26" s="293">
        <v>635350</v>
      </c>
      <c r="G26" s="449"/>
      <c r="H26" s="449"/>
      <c r="I26" s="449"/>
      <c r="J26" s="449"/>
      <c r="K26" s="450"/>
    </row>
    <row r="27" spans="1:11">
      <c r="A27" s="446"/>
      <c r="B27" s="447"/>
      <c r="C27" s="446"/>
      <c r="D27" s="448"/>
      <c r="E27" s="488"/>
      <c r="F27" s="293" t="s">
        <v>23</v>
      </c>
      <c r="G27" s="449"/>
      <c r="H27" s="449"/>
      <c r="I27" s="449"/>
      <c r="J27" s="449"/>
      <c r="K27" s="450"/>
    </row>
    <row r="28" spans="1:11" ht="15.75" customHeight="1">
      <c r="A28" s="446"/>
      <c r="B28" s="447"/>
      <c r="C28" s="446"/>
      <c r="D28" s="448"/>
      <c r="E28" s="488"/>
      <c r="F28" s="293">
        <v>540047.5</v>
      </c>
      <c r="G28" s="449"/>
      <c r="H28" s="449"/>
      <c r="I28" s="449"/>
      <c r="J28" s="449"/>
      <c r="K28" s="450"/>
    </row>
    <row r="29" spans="1:11" ht="20.25" customHeight="1">
      <c r="A29" s="446"/>
      <c r="B29" s="447" t="s">
        <v>899</v>
      </c>
      <c r="C29" s="446"/>
      <c r="D29" s="448"/>
      <c r="E29" s="448"/>
      <c r="F29" s="293" t="s">
        <v>22</v>
      </c>
      <c r="G29" s="449" t="s">
        <v>21</v>
      </c>
      <c r="H29" s="449" t="s">
        <v>21</v>
      </c>
      <c r="I29" s="449"/>
      <c r="J29" s="449" t="s">
        <v>21</v>
      </c>
      <c r="K29" s="450" t="s">
        <v>1615</v>
      </c>
    </row>
    <row r="30" spans="1:11">
      <c r="A30" s="446"/>
      <c r="B30" s="447"/>
      <c r="C30" s="446"/>
      <c r="D30" s="448"/>
      <c r="E30" s="488"/>
      <c r="F30" s="293">
        <v>2077486</v>
      </c>
      <c r="G30" s="449"/>
      <c r="H30" s="449"/>
      <c r="I30" s="449"/>
      <c r="J30" s="449"/>
      <c r="K30" s="450"/>
    </row>
    <row r="31" spans="1:11">
      <c r="A31" s="446"/>
      <c r="B31" s="447"/>
      <c r="C31" s="446"/>
      <c r="D31" s="448"/>
      <c r="E31" s="488"/>
      <c r="F31" s="293" t="s">
        <v>23</v>
      </c>
      <c r="G31" s="449"/>
      <c r="H31" s="449"/>
      <c r="I31" s="449"/>
      <c r="J31" s="449"/>
      <c r="K31" s="450"/>
    </row>
    <row r="32" spans="1:11" ht="54.75" customHeight="1">
      <c r="A32" s="446"/>
      <c r="B32" s="447"/>
      <c r="C32" s="446"/>
      <c r="D32" s="448"/>
      <c r="E32" s="488"/>
      <c r="F32" s="293">
        <v>1765863.1</v>
      </c>
      <c r="G32" s="449"/>
      <c r="H32" s="449"/>
      <c r="I32" s="449"/>
      <c r="J32" s="449"/>
      <c r="K32" s="450"/>
    </row>
    <row r="33" spans="1:11" ht="20.25" customHeight="1">
      <c r="A33" s="446"/>
      <c r="B33" s="447" t="s">
        <v>900</v>
      </c>
      <c r="C33" s="446"/>
      <c r="D33" s="448">
        <v>2012</v>
      </c>
      <c r="E33" s="448"/>
      <c r="F33" s="293" t="s">
        <v>22</v>
      </c>
      <c r="G33" s="449" t="s">
        <v>21</v>
      </c>
      <c r="H33" s="449" t="s">
        <v>21</v>
      </c>
      <c r="I33" s="449"/>
      <c r="J33" s="449" t="s">
        <v>21</v>
      </c>
      <c r="K33" s="450" t="s">
        <v>1616</v>
      </c>
    </row>
    <row r="34" spans="1:11">
      <c r="A34" s="446"/>
      <c r="B34" s="447"/>
      <c r="C34" s="446"/>
      <c r="D34" s="448"/>
      <c r="E34" s="488"/>
      <c r="F34" s="293">
        <v>834127</v>
      </c>
      <c r="G34" s="449"/>
      <c r="H34" s="449"/>
      <c r="I34" s="449"/>
      <c r="J34" s="449"/>
      <c r="K34" s="450"/>
    </row>
    <row r="35" spans="1:11">
      <c r="A35" s="446"/>
      <c r="B35" s="447"/>
      <c r="C35" s="446"/>
      <c r="D35" s="448"/>
      <c r="E35" s="488"/>
      <c r="F35" s="293" t="s">
        <v>23</v>
      </c>
      <c r="G35" s="449"/>
      <c r="H35" s="449"/>
      <c r="I35" s="449"/>
      <c r="J35" s="449"/>
      <c r="K35" s="450"/>
    </row>
    <row r="36" spans="1:11" ht="27.75" customHeight="1">
      <c r="A36" s="446"/>
      <c r="B36" s="447"/>
      <c r="C36" s="446"/>
      <c r="D36" s="448"/>
      <c r="E36" s="488"/>
      <c r="F36" s="293">
        <v>709007.95</v>
      </c>
      <c r="G36" s="449"/>
      <c r="H36" s="449"/>
      <c r="I36" s="449"/>
      <c r="J36" s="449"/>
      <c r="K36" s="450"/>
    </row>
    <row r="37" spans="1:11" ht="20.25" customHeight="1">
      <c r="A37" s="446"/>
      <c r="B37" s="447" t="s">
        <v>901</v>
      </c>
      <c r="C37" s="446"/>
      <c r="D37" s="448">
        <v>2012</v>
      </c>
      <c r="E37" s="448"/>
      <c r="F37" s="293" t="s">
        <v>22</v>
      </c>
      <c r="G37" s="449" t="s">
        <v>21</v>
      </c>
      <c r="H37" s="449" t="s">
        <v>21</v>
      </c>
      <c r="I37" s="449"/>
      <c r="J37" s="449" t="s">
        <v>21</v>
      </c>
      <c r="K37" s="450" t="s">
        <v>1614</v>
      </c>
    </row>
    <row r="38" spans="1:11">
      <c r="A38" s="446"/>
      <c r="B38" s="447"/>
      <c r="C38" s="446"/>
      <c r="D38" s="448"/>
      <c r="E38" s="488"/>
      <c r="F38" s="293">
        <v>199639</v>
      </c>
      <c r="G38" s="449"/>
      <c r="H38" s="449"/>
      <c r="I38" s="449"/>
      <c r="J38" s="449"/>
      <c r="K38" s="450"/>
    </row>
    <row r="39" spans="1:11">
      <c r="A39" s="446"/>
      <c r="B39" s="447"/>
      <c r="C39" s="446"/>
      <c r="D39" s="448"/>
      <c r="E39" s="488"/>
      <c r="F39" s="293" t="s">
        <v>23</v>
      </c>
      <c r="G39" s="449"/>
      <c r="H39" s="449"/>
      <c r="I39" s="449"/>
      <c r="J39" s="449"/>
      <c r="K39" s="450"/>
    </row>
    <row r="40" spans="1:11" ht="41.25" customHeight="1">
      <c r="A40" s="446"/>
      <c r="B40" s="447"/>
      <c r="C40" s="446"/>
      <c r="D40" s="448"/>
      <c r="E40" s="488"/>
      <c r="F40" s="293">
        <v>169693.15</v>
      </c>
      <c r="G40" s="449"/>
      <c r="H40" s="449"/>
      <c r="I40" s="449"/>
      <c r="J40" s="449"/>
      <c r="K40" s="450"/>
    </row>
    <row r="41" spans="1:11" ht="20.25" customHeight="1">
      <c r="A41" s="446"/>
      <c r="B41" s="447" t="s">
        <v>902</v>
      </c>
      <c r="C41" s="446"/>
      <c r="D41" s="448">
        <v>2012</v>
      </c>
      <c r="E41" s="448"/>
      <c r="F41" s="293" t="s">
        <v>22</v>
      </c>
      <c r="G41" s="449" t="s">
        <v>21</v>
      </c>
      <c r="H41" s="449" t="s">
        <v>21</v>
      </c>
      <c r="I41" s="449"/>
      <c r="J41" s="449" t="s">
        <v>21</v>
      </c>
      <c r="K41" s="450" t="s">
        <v>1636</v>
      </c>
    </row>
    <row r="42" spans="1:11">
      <c r="A42" s="446"/>
      <c r="B42" s="447"/>
      <c r="C42" s="446"/>
      <c r="D42" s="448"/>
      <c r="E42" s="488"/>
      <c r="F42" s="293">
        <v>233137</v>
      </c>
      <c r="G42" s="449"/>
      <c r="H42" s="449"/>
      <c r="I42" s="449"/>
      <c r="J42" s="449"/>
      <c r="K42" s="450"/>
    </row>
    <row r="43" spans="1:11">
      <c r="A43" s="446"/>
      <c r="B43" s="447"/>
      <c r="C43" s="446"/>
      <c r="D43" s="448"/>
      <c r="E43" s="488"/>
      <c r="F43" s="293" t="s">
        <v>23</v>
      </c>
      <c r="G43" s="449"/>
      <c r="H43" s="449"/>
      <c r="I43" s="449"/>
      <c r="J43" s="449"/>
      <c r="K43" s="450"/>
    </row>
    <row r="44" spans="1:11" ht="27.75" customHeight="1">
      <c r="A44" s="446"/>
      <c r="B44" s="447"/>
      <c r="C44" s="446"/>
      <c r="D44" s="448"/>
      <c r="E44" s="488"/>
      <c r="F44" s="293">
        <v>198166.45</v>
      </c>
      <c r="G44" s="449"/>
      <c r="H44" s="449"/>
      <c r="I44" s="449"/>
      <c r="J44" s="449"/>
      <c r="K44" s="450"/>
    </row>
    <row r="45" spans="1:11" s="23" customFormat="1" ht="20.25" customHeight="1">
      <c r="A45" s="446"/>
      <c r="B45" s="447" t="s">
        <v>903</v>
      </c>
      <c r="C45" s="446"/>
      <c r="D45" s="448">
        <v>2013</v>
      </c>
      <c r="E45" s="448"/>
      <c r="F45" s="293" t="s">
        <v>22</v>
      </c>
      <c r="G45" s="449" t="s">
        <v>21</v>
      </c>
      <c r="H45" s="449" t="s">
        <v>21</v>
      </c>
      <c r="I45" s="449"/>
      <c r="J45" s="449" t="s">
        <v>21</v>
      </c>
      <c r="K45" s="450" t="s">
        <v>1637</v>
      </c>
    </row>
    <row r="46" spans="1:11" s="23" customFormat="1">
      <c r="A46" s="446"/>
      <c r="B46" s="447"/>
      <c r="C46" s="446"/>
      <c r="D46" s="448"/>
      <c r="E46" s="488"/>
      <c r="F46" s="293">
        <v>942714</v>
      </c>
      <c r="G46" s="449"/>
      <c r="H46" s="449"/>
      <c r="I46" s="449"/>
      <c r="J46" s="449"/>
      <c r="K46" s="450"/>
    </row>
    <row r="47" spans="1:11" s="23" customFormat="1">
      <c r="A47" s="446"/>
      <c r="B47" s="447"/>
      <c r="C47" s="446"/>
      <c r="D47" s="448"/>
      <c r="E47" s="488"/>
      <c r="F47" s="293" t="s">
        <v>23</v>
      </c>
      <c r="G47" s="449"/>
      <c r="H47" s="449"/>
      <c r="I47" s="449"/>
      <c r="J47" s="449"/>
      <c r="K47" s="450"/>
    </row>
    <row r="48" spans="1:11" s="23" customFormat="1" ht="69" customHeight="1">
      <c r="A48" s="446"/>
      <c r="B48" s="447"/>
      <c r="C48" s="446"/>
      <c r="D48" s="448"/>
      <c r="E48" s="488"/>
      <c r="F48" s="293">
        <v>801306.9</v>
      </c>
      <c r="G48" s="449"/>
      <c r="H48" s="449"/>
      <c r="I48" s="449"/>
      <c r="J48" s="449"/>
      <c r="K48" s="450"/>
    </row>
    <row r="49" spans="1:11" s="23" customFormat="1" ht="20.25" customHeight="1">
      <c r="A49" s="446"/>
      <c r="B49" s="447" t="s">
        <v>904</v>
      </c>
      <c r="C49" s="446"/>
      <c r="D49" s="448">
        <v>2013</v>
      </c>
      <c r="E49" s="448"/>
      <c r="F49" s="293" t="s">
        <v>22</v>
      </c>
      <c r="G49" s="449" t="s">
        <v>21</v>
      </c>
      <c r="H49" s="449" t="s">
        <v>21</v>
      </c>
      <c r="I49" s="449"/>
      <c r="J49" s="449" t="s">
        <v>21</v>
      </c>
      <c r="K49" s="450" t="s">
        <v>1638</v>
      </c>
    </row>
    <row r="50" spans="1:11" s="23" customFormat="1">
      <c r="A50" s="446"/>
      <c r="B50" s="447"/>
      <c r="C50" s="446"/>
      <c r="D50" s="448"/>
      <c r="E50" s="488"/>
      <c r="F50" s="293">
        <v>916424.84</v>
      </c>
      <c r="G50" s="449"/>
      <c r="H50" s="449"/>
      <c r="I50" s="449"/>
      <c r="J50" s="449"/>
      <c r="K50" s="450"/>
    </row>
    <row r="51" spans="1:11" s="23" customFormat="1">
      <c r="A51" s="446"/>
      <c r="B51" s="447"/>
      <c r="C51" s="446"/>
      <c r="D51" s="448"/>
      <c r="E51" s="488"/>
      <c r="F51" s="293" t="s">
        <v>23</v>
      </c>
      <c r="G51" s="449"/>
      <c r="H51" s="449"/>
      <c r="I51" s="449"/>
      <c r="J51" s="449"/>
      <c r="K51" s="450"/>
    </row>
    <row r="52" spans="1:11" s="23" customFormat="1" ht="104.25" customHeight="1">
      <c r="A52" s="446"/>
      <c r="B52" s="447"/>
      <c r="C52" s="446"/>
      <c r="D52" s="448"/>
      <c r="E52" s="488"/>
      <c r="F52" s="293">
        <v>778961.11</v>
      </c>
      <c r="G52" s="449"/>
      <c r="H52" s="449"/>
      <c r="I52" s="449"/>
      <c r="J52" s="449"/>
      <c r="K52" s="450"/>
    </row>
    <row r="53" spans="1:11" ht="20.25" customHeight="1">
      <c r="A53" s="446"/>
      <c r="B53" s="447" t="s">
        <v>905</v>
      </c>
      <c r="C53" s="446"/>
      <c r="D53" s="448"/>
      <c r="E53" s="448"/>
      <c r="F53" s="293" t="s">
        <v>22</v>
      </c>
      <c r="G53" s="449" t="s">
        <v>21</v>
      </c>
      <c r="H53" s="449" t="s">
        <v>21</v>
      </c>
      <c r="I53" s="449"/>
      <c r="J53" s="449" t="s">
        <v>21</v>
      </c>
      <c r="K53" s="450" t="s">
        <v>1639</v>
      </c>
    </row>
    <row r="54" spans="1:11">
      <c r="A54" s="446"/>
      <c r="B54" s="447"/>
      <c r="C54" s="446"/>
      <c r="D54" s="448"/>
      <c r="E54" s="488"/>
      <c r="F54" s="293">
        <v>749084.58</v>
      </c>
      <c r="G54" s="449"/>
      <c r="H54" s="449"/>
      <c r="I54" s="449"/>
      <c r="J54" s="449"/>
      <c r="K54" s="450"/>
    </row>
    <row r="55" spans="1:11">
      <c r="A55" s="446"/>
      <c r="B55" s="447"/>
      <c r="C55" s="446"/>
      <c r="D55" s="448"/>
      <c r="E55" s="488"/>
      <c r="F55" s="293" t="s">
        <v>23</v>
      </c>
      <c r="G55" s="449"/>
      <c r="H55" s="449"/>
      <c r="I55" s="449"/>
      <c r="J55" s="449"/>
      <c r="K55" s="450"/>
    </row>
    <row r="56" spans="1:11" ht="27.75" customHeight="1">
      <c r="A56" s="446"/>
      <c r="B56" s="447"/>
      <c r="C56" s="446"/>
      <c r="D56" s="448"/>
      <c r="E56" s="488"/>
      <c r="F56" s="293">
        <v>636721.89</v>
      </c>
      <c r="G56" s="449"/>
      <c r="H56" s="449"/>
      <c r="I56" s="449"/>
      <c r="J56" s="449"/>
      <c r="K56" s="450"/>
    </row>
    <row r="57" spans="1:11" ht="20.25" customHeight="1">
      <c r="A57" s="446"/>
      <c r="B57" s="447" t="s">
        <v>906</v>
      </c>
      <c r="C57" s="446"/>
      <c r="D57" s="448"/>
      <c r="E57" s="448"/>
      <c r="F57" s="293" t="s">
        <v>22</v>
      </c>
      <c r="G57" s="449" t="s">
        <v>21</v>
      </c>
      <c r="H57" s="449" t="s">
        <v>21</v>
      </c>
      <c r="I57" s="449"/>
      <c r="J57" s="449" t="s">
        <v>21</v>
      </c>
      <c r="K57" s="450" t="s">
        <v>1640</v>
      </c>
    </row>
    <row r="58" spans="1:11">
      <c r="A58" s="446"/>
      <c r="B58" s="447"/>
      <c r="C58" s="446"/>
      <c r="D58" s="448"/>
      <c r="E58" s="488"/>
      <c r="F58" s="293">
        <v>2427159</v>
      </c>
      <c r="G58" s="449"/>
      <c r="H58" s="449"/>
      <c r="I58" s="449"/>
      <c r="J58" s="449"/>
      <c r="K58" s="450"/>
    </row>
    <row r="59" spans="1:11">
      <c r="A59" s="446"/>
      <c r="B59" s="447"/>
      <c r="C59" s="446"/>
      <c r="D59" s="448"/>
      <c r="E59" s="488"/>
      <c r="F59" s="293" t="s">
        <v>23</v>
      </c>
      <c r="G59" s="449"/>
      <c r="H59" s="449"/>
      <c r="I59" s="449"/>
      <c r="J59" s="449"/>
      <c r="K59" s="450"/>
    </row>
    <row r="60" spans="1:11" ht="41.25" customHeight="1">
      <c r="A60" s="446"/>
      <c r="B60" s="447"/>
      <c r="C60" s="446"/>
      <c r="D60" s="448"/>
      <c r="E60" s="488"/>
      <c r="F60" s="293">
        <v>2184443.1</v>
      </c>
      <c r="G60" s="449"/>
      <c r="H60" s="449"/>
      <c r="I60" s="449"/>
      <c r="J60" s="449"/>
      <c r="K60" s="450"/>
    </row>
    <row r="61" spans="1:11" ht="20.25" customHeight="1">
      <c r="A61" s="666" t="s">
        <v>18</v>
      </c>
      <c r="B61" s="667" t="s">
        <v>368</v>
      </c>
      <c r="C61" s="666" t="s">
        <v>20</v>
      </c>
      <c r="D61" s="668"/>
      <c r="E61" s="304" t="s">
        <v>22</v>
      </c>
      <c r="F61" s="304" t="s">
        <v>22</v>
      </c>
      <c r="G61" s="669" t="s">
        <v>21</v>
      </c>
      <c r="H61" s="669" t="s">
        <v>21</v>
      </c>
      <c r="I61" s="669"/>
      <c r="J61" s="669" t="s">
        <v>21</v>
      </c>
      <c r="K61" s="682"/>
    </row>
    <row r="62" spans="1:11">
      <c r="A62" s="666"/>
      <c r="B62" s="667"/>
      <c r="C62" s="666"/>
      <c r="D62" s="668"/>
      <c r="E62" s="303">
        <v>9526000</v>
      </c>
      <c r="F62" s="304">
        <v>0</v>
      </c>
      <c r="G62" s="669"/>
      <c r="H62" s="669"/>
      <c r="I62" s="669"/>
      <c r="J62" s="669"/>
      <c r="K62" s="682"/>
    </row>
    <row r="63" spans="1:11">
      <c r="A63" s="666"/>
      <c r="B63" s="667"/>
      <c r="C63" s="666"/>
      <c r="D63" s="668"/>
      <c r="E63" s="665"/>
      <c r="F63" s="304" t="s">
        <v>23</v>
      </c>
      <c r="G63" s="669"/>
      <c r="H63" s="669"/>
      <c r="I63" s="669"/>
      <c r="J63" s="669"/>
      <c r="K63" s="682"/>
    </row>
    <row r="64" spans="1:11" ht="14.25" customHeight="1">
      <c r="A64" s="666"/>
      <c r="B64" s="667"/>
      <c r="C64" s="666"/>
      <c r="D64" s="668"/>
      <c r="E64" s="665"/>
      <c r="F64" s="304">
        <v>0</v>
      </c>
      <c r="G64" s="669"/>
      <c r="H64" s="669"/>
      <c r="I64" s="669"/>
      <c r="J64" s="669"/>
      <c r="K64" s="682"/>
    </row>
    <row r="65" spans="1:11" ht="20.25" customHeight="1">
      <c r="A65" s="666" t="s">
        <v>18</v>
      </c>
      <c r="B65" s="667" t="s">
        <v>369</v>
      </c>
      <c r="C65" s="666" t="s">
        <v>20</v>
      </c>
      <c r="D65" s="668"/>
      <c r="E65" s="304" t="s">
        <v>22</v>
      </c>
      <c r="F65" s="304" t="s">
        <v>22</v>
      </c>
      <c r="G65" s="669" t="s">
        <v>21</v>
      </c>
      <c r="H65" s="669" t="s">
        <v>21</v>
      </c>
      <c r="I65" s="669"/>
      <c r="J65" s="669" t="s">
        <v>21</v>
      </c>
      <c r="K65" s="682"/>
    </row>
    <row r="66" spans="1:11">
      <c r="A66" s="666"/>
      <c r="B66" s="667"/>
      <c r="C66" s="666"/>
      <c r="D66" s="668"/>
      <c r="E66" s="303">
        <v>5727000</v>
      </c>
      <c r="F66" s="304">
        <v>0</v>
      </c>
      <c r="G66" s="669"/>
      <c r="H66" s="669"/>
      <c r="I66" s="669"/>
      <c r="J66" s="669"/>
      <c r="K66" s="682"/>
    </row>
    <row r="67" spans="1:11">
      <c r="A67" s="666"/>
      <c r="B67" s="667"/>
      <c r="C67" s="666"/>
      <c r="D67" s="668"/>
      <c r="E67" s="665"/>
      <c r="F67" s="304" t="s">
        <v>23</v>
      </c>
      <c r="G67" s="669"/>
      <c r="H67" s="669"/>
      <c r="I67" s="669"/>
      <c r="J67" s="669"/>
      <c r="K67" s="682"/>
    </row>
    <row r="68" spans="1:11" ht="17.25" customHeight="1">
      <c r="A68" s="666"/>
      <c r="B68" s="667"/>
      <c r="C68" s="666"/>
      <c r="D68" s="668"/>
      <c r="E68" s="665"/>
      <c r="F68" s="304">
        <v>0</v>
      </c>
      <c r="G68" s="669"/>
      <c r="H68" s="669"/>
      <c r="I68" s="669"/>
      <c r="J68" s="669"/>
      <c r="K68" s="682"/>
    </row>
  </sheetData>
  <mergeCells count="136">
    <mergeCell ref="B1:B19"/>
    <mergeCell ref="C1:C19"/>
    <mergeCell ref="D1:D19"/>
    <mergeCell ref="G1:G4"/>
    <mergeCell ref="G9:G12"/>
    <mergeCell ref="G17:K19"/>
    <mergeCell ref="E18:E19"/>
    <mergeCell ref="I1:I4"/>
    <mergeCell ref="J1:J4"/>
    <mergeCell ref="K1:K4"/>
    <mergeCell ref="E3:E4"/>
    <mergeCell ref="G5:G8"/>
    <mergeCell ref="H5:I8"/>
    <mergeCell ref="J5:J8"/>
    <mergeCell ref="K5:K8"/>
    <mergeCell ref="G13:G16"/>
    <mergeCell ref="H13:I16"/>
    <mergeCell ref="J13:J16"/>
    <mergeCell ref="K13:K16"/>
    <mergeCell ref="E15:E16"/>
    <mergeCell ref="E7:E8"/>
    <mergeCell ref="H1:H4"/>
    <mergeCell ref="J9:J12"/>
    <mergeCell ref="K9:K12"/>
    <mergeCell ref="E11:E12"/>
    <mergeCell ref="H9:I12"/>
    <mergeCell ref="J20:J23"/>
    <mergeCell ref="K20:K23"/>
    <mergeCell ref="E22:E23"/>
    <mergeCell ref="H24:I24"/>
    <mergeCell ref="A61:A64"/>
    <mergeCell ref="B61:B64"/>
    <mergeCell ref="C61:C64"/>
    <mergeCell ref="D61:D64"/>
    <mergeCell ref="G61:G64"/>
    <mergeCell ref="H61:I64"/>
    <mergeCell ref="A20:A23"/>
    <mergeCell ref="B20:B23"/>
    <mergeCell ref="C20:C23"/>
    <mergeCell ref="D20:D23"/>
    <mergeCell ref="G20:G23"/>
    <mergeCell ref="H20:I23"/>
    <mergeCell ref="H25:I28"/>
    <mergeCell ref="J25:J28"/>
    <mergeCell ref="K25:K28"/>
    <mergeCell ref="A25:A28"/>
    <mergeCell ref="A1:A19"/>
    <mergeCell ref="B25:B28"/>
    <mergeCell ref="K65:K68"/>
    <mergeCell ref="E67:E68"/>
    <mergeCell ref="J61:J64"/>
    <mergeCell ref="K61:K64"/>
    <mergeCell ref="E63:E64"/>
    <mergeCell ref="H65:I68"/>
    <mergeCell ref="J65:J68"/>
    <mergeCell ref="A65:A68"/>
    <mergeCell ref="B65:B68"/>
    <mergeCell ref="C65:C68"/>
    <mergeCell ref="D65:D68"/>
    <mergeCell ref="G65:G68"/>
    <mergeCell ref="C25:C28"/>
    <mergeCell ref="D25:D28"/>
    <mergeCell ref="G25:G28"/>
    <mergeCell ref="H29:I32"/>
    <mergeCell ref="J29:J32"/>
    <mergeCell ref="K29:K32"/>
    <mergeCell ref="A33:A36"/>
    <mergeCell ref="B33:B36"/>
    <mergeCell ref="C33:C36"/>
    <mergeCell ref="D33:D36"/>
    <mergeCell ref="G33:G36"/>
    <mergeCell ref="H33:I36"/>
    <mergeCell ref="J33:J36"/>
    <mergeCell ref="K33:K36"/>
    <mergeCell ref="A29:A32"/>
    <mergeCell ref="B29:B32"/>
    <mergeCell ref="C29:C32"/>
    <mergeCell ref="D29:D32"/>
    <mergeCell ref="G29:G32"/>
    <mergeCell ref="E25:E28"/>
    <mergeCell ref="E29:E32"/>
    <mergeCell ref="E33:E36"/>
    <mergeCell ref="K37:K40"/>
    <mergeCell ref="A41:A44"/>
    <mergeCell ref="B41:B44"/>
    <mergeCell ref="C41:C44"/>
    <mergeCell ref="D41:D44"/>
    <mergeCell ref="G41:G44"/>
    <mergeCell ref="H41:I44"/>
    <mergeCell ref="J41:J44"/>
    <mergeCell ref="K41:K44"/>
    <mergeCell ref="A37:A40"/>
    <mergeCell ref="B37:B40"/>
    <mergeCell ref="C37:C40"/>
    <mergeCell ref="D37:D40"/>
    <mergeCell ref="G37:G40"/>
    <mergeCell ref="E37:E40"/>
    <mergeCell ref="E41:E44"/>
    <mergeCell ref="H37:I40"/>
    <mergeCell ref="J37:J40"/>
    <mergeCell ref="K45:K48"/>
    <mergeCell ref="A49:A52"/>
    <mergeCell ref="B49:B52"/>
    <mergeCell ref="C49:C52"/>
    <mergeCell ref="D49:D52"/>
    <mergeCell ref="G49:G52"/>
    <mergeCell ref="H49:I52"/>
    <mergeCell ref="J49:J52"/>
    <mergeCell ref="K49:K52"/>
    <mergeCell ref="A45:A48"/>
    <mergeCell ref="B45:B48"/>
    <mergeCell ref="C45:C48"/>
    <mergeCell ref="D45:D48"/>
    <mergeCell ref="G45:G48"/>
    <mergeCell ref="E45:E48"/>
    <mergeCell ref="E49:E52"/>
    <mergeCell ref="H45:I48"/>
    <mergeCell ref="J45:J48"/>
    <mergeCell ref="K53:K56"/>
    <mergeCell ref="A57:A60"/>
    <mergeCell ref="B57:B60"/>
    <mergeCell ref="C57:C60"/>
    <mergeCell ref="D57:D60"/>
    <mergeCell ref="G57:G60"/>
    <mergeCell ref="H57:I60"/>
    <mergeCell ref="J57:J60"/>
    <mergeCell ref="K57:K60"/>
    <mergeCell ref="A53:A56"/>
    <mergeCell ref="B53:B56"/>
    <mergeCell ref="C53:C56"/>
    <mergeCell ref="D53:D56"/>
    <mergeCell ref="G53:G56"/>
    <mergeCell ref="E53:E56"/>
    <mergeCell ref="E57:E60"/>
    <mergeCell ref="H53:I56"/>
    <mergeCell ref="J53:J56"/>
  </mergeCells>
  <pageMargins left="0.98425196850393704" right="0.19685039370078741" top="0.74803149606299213" bottom="0.74803149606299213" header="0.31496062992125984" footer="0.31496062992125984"/>
  <pageSetup paperSize="8" firstPageNumber="78" orientation="portrait"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dimension ref="A1:K95"/>
  <sheetViews>
    <sheetView topLeftCell="A89" workbookViewId="0">
      <selection activeCell="H92" sqref="H92:I95"/>
    </sheetView>
  </sheetViews>
  <sheetFormatPr defaultColWidth="10.28515625" defaultRowHeight="15"/>
  <cols>
    <col min="1" max="1" width="10.28515625" style="52"/>
    <col min="2" max="2" width="20.85546875" style="52" customWidth="1"/>
    <col min="3" max="3" width="9.140625" style="52"/>
    <col min="4" max="4" width="10.28515625" style="52" customWidth="1"/>
    <col min="5" max="5" width="13.85546875" style="52" customWidth="1"/>
    <col min="6" max="6" width="11.7109375" style="52" customWidth="1"/>
    <col min="7" max="7" width="9.140625" style="52"/>
    <col min="8" max="8" width="8.140625" style="52" customWidth="1"/>
    <col min="9" max="9" width="7.28515625" style="52" customWidth="1"/>
    <col min="10" max="10" width="9.85546875" style="52" customWidth="1"/>
    <col min="11" max="11" width="18.5703125" style="52" customWidth="1"/>
    <col min="12" max="17" width="9.140625" style="52" customWidth="1"/>
    <col min="18" max="16384" width="10.28515625" style="52"/>
  </cols>
  <sheetData>
    <row r="1" spans="1:11" ht="56.25" customHeight="1">
      <c r="A1" s="462" t="s">
        <v>15</v>
      </c>
      <c r="B1" s="463" t="s">
        <v>97</v>
      </c>
      <c r="C1" s="451" t="s">
        <v>20</v>
      </c>
      <c r="D1" s="462"/>
      <c r="E1" s="192" t="s">
        <v>22</v>
      </c>
      <c r="F1" s="192" t="s">
        <v>22</v>
      </c>
      <c r="G1" s="462" t="s">
        <v>98</v>
      </c>
      <c r="H1" s="462">
        <v>5</v>
      </c>
      <c r="I1" s="462">
        <v>9</v>
      </c>
      <c r="J1" s="462" t="s">
        <v>1303</v>
      </c>
      <c r="K1" s="465" t="s">
        <v>1497</v>
      </c>
    </row>
    <row r="2" spans="1:11" ht="15" hidden="1" customHeight="1">
      <c r="A2" s="462"/>
      <c r="B2" s="463"/>
      <c r="C2" s="451"/>
      <c r="D2" s="462"/>
      <c r="E2" s="192"/>
      <c r="F2" s="196"/>
      <c r="G2" s="462"/>
      <c r="H2" s="462"/>
      <c r="I2" s="462"/>
      <c r="J2" s="462"/>
      <c r="K2" s="465"/>
    </row>
    <row r="3" spans="1:11" ht="15" hidden="1" customHeight="1">
      <c r="A3" s="462"/>
      <c r="B3" s="463"/>
      <c r="C3" s="451"/>
      <c r="D3" s="462"/>
      <c r="E3" s="456"/>
      <c r="F3" s="196" t="s">
        <v>23</v>
      </c>
      <c r="G3" s="462"/>
      <c r="H3" s="462"/>
      <c r="I3" s="462"/>
      <c r="J3" s="462"/>
      <c r="K3" s="465"/>
    </row>
    <row r="4" spans="1:11" ht="33" hidden="1" customHeight="1">
      <c r="A4" s="462"/>
      <c r="B4" s="463"/>
      <c r="C4" s="451"/>
      <c r="D4" s="462"/>
      <c r="E4" s="456"/>
      <c r="F4" s="196"/>
      <c r="G4" s="462"/>
      <c r="H4" s="462"/>
      <c r="I4" s="462"/>
      <c r="J4" s="462"/>
      <c r="K4" s="465"/>
    </row>
    <row r="5" spans="1:11" ht="20.25" hidden="1" customHeight="1">
      <c r="A5" s="462"/>
      <c r="B5" s="463"/>
      <c r="C5" s="451"/>
      <c r="D5" s="462"/>
      <c r="E5" s="192" t="s">
        <v>22</v>
      </c>
      <c r="F5" s="196" t="s">
        <v>22</v>
      </c>
      <c r="G5" s="454" t="s">
        <v>21</v>
      </c>
      <c r="H5" s="454" t="s">
        <v>21</v>
      </c>
      <c r="I5" s="454"/>
      <c r="J5" s="454" t="s">
        <v>21</v>
      </c>
      <c r="K5" s="492"/>
    </row>
    <row r="6" spans="1:11" ht="15" hidden="1" customHeight="1">
      <c r="A6" s="462"/>
      <c r="B6" s="463"/>
      <c r="C6" s="451"/>
      <c r="D6" s="462"/>
      <c r="E6" s="195">
        <v>59166800</v>
      </c>
      <c r="F6" s="196"/>
      <c r="G6" s="454"/>
      <c r="H6" s="454"/>
      <c r="I6" s="454"/>
      <c r="J6" s="454"/>
      <c r="K6" s="492"/>
    </row>
    <row r="7" spans="1:11" ht="15" hidden="1" customHeight="1">
      <c r="A7" s="462"/>
      <c r="B7" s="463"/>
      <c r="C7" s="451"/>
      <c r="D7" s="462"/>
      <c r="E7" s="456"/>
      <c r="F7" s="196" t="s">
        <v>23</v>
      </c>
      <c r="G7" s="454"/>
      <c r="H7" s="454"/>
      <c r="I7" s="454"/>
      <c r="J7" s="454"/>
      <c r="K7" s="492"/>
    </row>
    <row r="8" spans="1:11" ht="15" hidden="1" customHeight="1">
      <c r="A8" s="462"/>
      <c r="B8" s="463"/>
      <c r="C8" s="451"/>
      <c r="D8" s="462"/>
      <c r="E8" s="456"/>
      <c r="F8" s="196"/>
      <c r="G8" s="454"/>
      <c r="H8" s="454"/>
      <c r="I8" s="454"/>
      <c r="J8" s="454"/>
      <c r="K8" s="492"/>
    </row>
    <row r="9" spans="1:11" ht="20.25" hidden="1" customHeight="1">
      <c r="A9" s="462"/>
      <c r="B9" s="463"/>
      <c r="C9" s="451"/>
      <c r="D9" s="462"/>
      <c r="E9" s="192" t="s">
        <v>22</v>
      </c>
      <c r="F9" s="196" t="s">
        <v>22</v>
      </c>
      <c r="G9" s="454" t="s">
        <v>21</v>
      </c>
      <c r="H9" s="454" t="s">
        <v>21</v>
      </c>
      <c r="I9" s="454"/>
      <c r="J9" s="454" t="s">
        <v>21</v>
      </c>
      <c r="K9" s="492"/>
    </row>
    <row r="10" spans="1:11" ht="15" hidden="1" customHeight="1">
      <c r="A10" s="462"/>
      <c r="B10" s="463"/>
      <c r="C10" s="451"/>
      <c r="D10" s="462"/>
      <c r="E10" s="195">
        <v>35070000</v>
      </c>
      <c r="F10" s="196"/>
      <c r="G10" s="454"/>
      <c r="H10" s="454"/>
      <c r="I10" s="454"/>
      <c r="J10" s="454"/>
      <c r="K10" s="492"/>
    </row>
    <row r="11" spans="1:11" ht="15" hidden="1" customHeight="1">
      <c r="A11" s="462"/>
      <c r="B11" s="463"/>
      <c r="C11" s="451"/>
      <c r="D11" s="462"/>
      <c r="E11" s="456"/>
      <c r="F11" s="196" t="s">
        <v>23</v>
      </c>
      <c r="G11" s="454"/>
      <c r="H11" s="454"/>
      <c r="I11" s="454"/>
      <c r="J11" s="454"/>
      <c r="K11" s="492"/>
    </row>
    <row r="12" spans="1:11" ht="15" hidden="1" customHeight="1">
      <c r="A12" s="462"/>
      <c r="B12" s="463"/>
      <c r="C12" s="451"/>
      <c r="D12" s="462"/>
      <c r="E12" s="456"/>
      <c r="F12" s="196"/>
      <c r="G12" s="454"/>
      <c r="H12" s="454"/>
      <c r="I12" s="454"/>
      <c r="J12" s="454"/>
      <c r="K12" s="492"/>
    </row>
    <row r="13" spans="1:11" ht="20.25" hidden="1" customHeight="1">
      <c r="A13" s="462"/>
      <c r="B13" s="463"/>
      <c r="C13" s="451"/>
      <c r="D13" s="462"/>
      <c r="E13" s="192" t="s">
        <v>22</v>
      </c>
      <c r="F13" s="196" t="s">
        <v>22</v>
      </c>
      <c r="G13" s="454" t="s">
        <v>21</v>
      </c>
      <c r="H13" s="454" t="s">
        <v>21</v>
      </c>
      <c r="I13" s="454"/>
      <c r="J13" s="454" t="s">
        <v>21</v>
      </c>
      <c r="K13" s="492"/>
    </row>
    <row r="14" spans="1:11" ht="15" hidden="1" customHeight="1">
      <c r="A14" s="462"/>
      <c r="B14" s="463"/>
      <c r="C14" s="451"/>
      <c r="D14" s="462"/>
      <c r="E14" s="195">
        <v>1100000</v>
      </c>
      <c r="F14" s="196"/>
      <c r="G14" s="454"/>
      <c r="H14" s="454"/>
      <c r="I14" s="454"/>
      <c r="J14" s="454"/>
      <c r="K14" s="492"/>
    </row>
    <row r="15" spans="1:11" ht="15" hidden="1" customHeight="1">
      <c r="A15" s="462"/>
      <c r="B15" s="463"/>
      <c r="C15" s="451"/>
      <c r="D15" s="462"/>
      <c r="E15" s="456"/>
      <c r="F15" s="196" t="s">
        <v>23</v>
      </c>
      <c r="G15" s="454"/>
      <c r="H15" s="454"/>
      <c r="I15" s="454"/>
      <c r="J15" s="454"/>
      <c r="K15" s="492"/>
    </row>
    <row r="16" spans="1:11" ht="15" hidden="1" customHeight="1">
      <c r="A16" s="462"/>
      <c r="B16" s="463"/>
      <c r="C16" s="451"/>
      <c r="D16" s="462"/>
      <c r="E16" s="456"/>
      <c r="F16" s="196"/>
      <c r="G16" s="454"/>
      <c r="H16" s="454"/>
      <c r="I16" s="454"/>
      <c r="J16" s="454"/>
      <c r="K16" s="492"/>
    </row>
    <row r="17" spans="1:11" ht="21.75" customHeight="1">
      <c r="A17" s="462"/>
      <c r="B17" s="463"/>
      <c r="C17" s="451"/>
      <c r="D17" s="462"/>
      <c r="E17" s="192">
        <f>E21</f>
        <v>130482520</v>
      </c>
      <c r="F17" s="192">
        <f>F21</f>
        <v>96059605.480000004</v>
      </c>
      <c r="G17" s="454"/>
      <c r="H17" s="454"/>
      <c r="I17" s="454"/>
      <c r="J17" s="454"/>
      <c r="K17" s="454"/>
    </row>
    <row r="18" spans="1:11">
      <c r="A18" s="462"/>
      <c r="B18" s="463"/>
      <c r="C18" s="451"/>
      <c r="D18" s="462"/>
      <c r="E18" s="456"/>
      <c r="F18" s="196" t="s">
        <v>23</v>
      </c>
      <c r="G18" s="454"/>
      <c r="H18" s="454"/>
      <c r="I18" s="454"/>
      <c r="J18" s="454"/>
      <c r="K18" s="454"/>
    </row>
    <row r="19" spans="1:11" ht="29.25" customHeight="1">
      <c r="A19" s="462"/>
      <c r="B19" s="463"/>
      <c r="C19" s="451"/>
      <c r="D19" s="462"/>
      <c r="E19" s="456"/>
      <c r="F19" s="192">
        <f>F23</f>
        <v>48583450.600000001</v>
      </c>
      <c r="G19" s="454"/>
      <c r="H19" s="454"/>
      <c r="I19" s="454"/>
      <c r="J19" s="454"/>
      <c r="K19" s="454"/>
    </row>
    <row r="20" spans="1:11" ht="20.25" customHeight="1">
      <c r="A20" s="483" t="s">
        <v>18</v>
      </c>
      <c r="B20" s="490" t="s">
        <v>99</v>
      </c>
      <c r="C20" s="446" t="s">
        <v>20</v>
      </c>
      <c r="D20" s="448"/>
      <c r="E20" s="201" t="s">
        <v>22</v>
      </c>
      <c r="F20" s="191" t="s">
        <v>22</v>
      </c>
      <c r="G20" s="449" t="s">
        <v>21</v>
      </c>
      <c r="H20" s="449" t="s">
        <v>21</v>
      </c>
      <c r="I20" s="449"/>
      <c r="J20" s="449" t="s">
        <v>21</v>
      </c>
      <c r="K20" s="491" t="s">
        <v>1497</v>
      </c>
    </row>
    <row r="21" spans="1:11">
      <c r="A21" s="484"/>
      <c r="B21" s="490"/>
      <c r="C21" s="446"/>
      <c r="D21" s="448"/>
      <c r="E21" s="202">
        <v>130482520</v>
      </c>
      <c r="F21" s="191">
        <f>F25+F29++F33+F37+F41+F45+F49+F53+F57+F61+F65+F69+F73+F77++F81+F85+F89+F93</f>
        <v>96059605.480000004</v>
      </c>
      <c r="G21" s="449"/>
      <c r="H21" s="449"/>
      <c r="I21" s="449"/>
      <c r="J21" s="449"/>
      <c r="K21" s="491"/>
    </row>
    <row r="22" spans="1:11">
      <c r="A22" s="484"/>
      <c r="B22" s="490"/>
      <c r="C22" s="446"/>
      <c r="D22" s="448"/>
      <c r="E22" s="487"/>
      <c r="F22" s="191" t="s">
        <v>23</v>
      </c>
      <c r="G22" s="449"/>
      <c r="H22" s="449"/>
      <c r="I22" s="449"/>
      <c r="J22" s="449"/>
      <c r="K22" s="491"/>
    </row>
    <row r="23" spans="1:11" ht="23.25" customHeight="1">
      <c r="A23" s="485"/>
      <c r="B23" s="490"/>
      <c r="C23" s="446"/>
      <c r="D23" s="448"/>
      <c r="E23" s="487"/>
      <c r="F23" s="191">
        <f>F27+F31+F35+F39+F43+F47+F51+F55+F59+F63+F67+F71+F75+F79+F83+F87+F91+F95</f>
        <v>48583450.600000001</v>
      </c>
      <c r="G23" s="449"/>
      <c r="H23" s="449"/>
      <c r="I23" s="449"/>
      <c r="J23" s="449"/>
      <c r="K23" s="491"/>
    </row>
    <row r="24" spans="1:11" ht="20.25" customHeight="1">
      <c r="A24" s="483"/>
      <c r="B24" s="447" t="s">
        <v>602</v>
      </c>
      <c r="C24" s="446"/>
      <c r="D24" s="486">
        <v>2011</v>
      </c>
      <c r="E24" s="487"/>
      <c r="F24" s="191" t="s">
        <v>22</v>
      </c>
      <c r="G24" s="449" t="s">
        <v>21</v>
      </c>
      <c r="H24" s="449" t="s">
        <v>21</v>
      </c>
      <c r="I24" s="449"/>
      <c r="J24" s="449" t="s">
        <v>21</v>
      </c>
      <c r="K24" s="450" t="s">
        <v>1498</v>
      </c>
    </row>
    <row r="25" spans="1:11">
      <c r="A25" s="484"/>
      <c r="B25" s="447"/>
      <c r="C25" s="446"/>
      <c r="D25" s="486"/>
      <c r="E25" s="488"/>
      <c r="F25" s="191">
        <v>368182.02</v>
      </c>
      <c r="G25" s="449"/>
      <c r="H25" s="449"/>
      <c r="I25" s="449"/>
      <c r="J25" s="449"/>
      <c r="K25" s="450"/>
    </row>
    <row r="26" spans="1:11">
      <c r="A26" s="484"/>
      <c r="B26" s="447"/>
      <c r="C26" s="446"/>
      <c r="D26" s="486"/>
      <c r="E26" s="488"/>
      <c r="F26" s="191" t="s">
        <v>23</v>
      </c>
      <c r="G26" s="449"/>
      <c r="H26" s="449"/>
      <c r="I26" s="449"/>
      <c r="J26" s="449"/>
      <c r="K26" s="450"/>
    </row>
    <row r="27" spans="1:11" ht="38.25" customHeight="1">
      <c r="A27" s="485"/>
      <c r="B27" s="447"/>
      <c r="C27" s="446"/>
      <c r="D27" s="486"/>
      <c r="E27" s="488"/>
      <c r="F27" s="191">
        <v>184090.48</v>
      </c>
      <c r="G27" s="449"/>
      <c r="H27" s="449"/>
      <c r="I27" s="449"/>
      <c r="J27" s="449"/>
      <c r="K27" s="450"/>
    </row>
    <row r="28" spans="1:11" ht="20.25" customHeight="1">
      <c r="A28" s="483"/>
      <c r="B28" s="447" t="s">
        <v>603</v>
      </c>
      <c r="C28" s="446"/>
      <c r="D28" s="486">
        <v>2012</v>
      </c>
      <c r="E28" s="487"/>
      <c r="F28" s="191" t="s">
        <v>22</v>
      </c>
      <c r="G28" s="449" t="s">
        <v>21</v>
      </c>
      <c r="H28" s="449" t="s">
        <v>21</v>
      </c>
      <c r="I28" s="449"/>
      <c r="J28" s="449" t="s">
        <v>21</v>
      </c>
      <c r="K28" s="450" t="s">
        <v>1499</v>
      </c>
    </row>
    <row r="29" spans="1:11">
      <c r="A29" s="484"/>
      <c r="B29" s="447"/>
      <c r="C29" s="446"/>
      <c r="D29" s="486"/>
      <c r="E29" s="488"/>
      <c r="F29" s="191">
        <v>2187308</v>
      </c>
      <c r="G29" s="449"/>
      <c r="H29" s="449"/>
      <c r="I29" s="449"/>
      <c r="J29" s="449"/>
      <c r="K29" s="450"/>
    </row>
    <row r="30" spans="1:11">
      <c r="A30" s="484"/>
      <c r="B30" s="447"/>
      <c r="C30" s="446"/>
      <c r="D30" s="486"/>
      <c r="E30" s="488"/>
      <c r="F30" s="191" t="s">
        <v>23</v>
      </c>
      <c r="G30" s="449"/>
      <c r="H30" s="449"/>
      <c r="I30" s="449"/>
      <c r="J30" s="449"/>
      <c r="K30" s="450"/>
    </row>
    <row r="31" spans="1:11" ht="15" customHeight="1">
      <c r="A31" s="485"/>
      <c r="B31" s="447"/>
      <c r="C31" s="446"/>
      <c r="D31" s="486"/>
      <c r="E31" s="488"/>
      <c r="F31" s="191">
        <v>1093654</v>
      </c>
      <c r="G31" s="449"/>
      <c r="H31" s="449"/>
      <c r="I31" s="449"/>
      <c r="J31" s="449"/>
      <c r="K31" s="450"/>
    </row>
    <row r="32" spans="1:11" ht="20.25" customHeight="1">
      <c r="A32" s="483"/>
      <c r="B32" s="447" t="s">
        <v>604</v>
      </c>
      <c r="C32" s="446"/>
      <c r="D32" s="486">
        <v>2011</v>
      </c>
      <c r="E32" s="487"/>
      <c r="F32" s="191" t="s">
        <v>22</v>
      </c>
      <c r="G32" s="449" t="s">
        <v>21</v>
      </c>
      <c r="H32" s="449" t="s">
        <v>21</v>
      </c>
      <c r="I32" s="449"/>
      <c r="J32" s="449" t="s">
        <v>21</v>
      </c>
      <c r="K32" s="450" t="s">
        <v>1500</v>
      </c>
    </row>
    <row r="33" spans="1:11">
      <c r="A33" s="484"/>
      <c r="B33" s="447"/>
      <c r="C33" s="446"/>
      <c r="D33" s="486"/>
      <c r="E33" s="488"/>
      <c r="F33" s="191">
        <v>8192536</v>
      </c>
      <c r="G33" s="449"/>
      <c r="H33" s="449"/>
      <c r="I33" s="449"/>
      <c r="J33" s="449"/>
      <c r="K33" s="450"/>
    </row>
    <row r="34" spans="1:11">
      <c r="A34" s="484"/>
      <c r="B34" s="447"/>
      <c r="C34" s="446"/>
      <c r="D34" s="486"/>
      <c r="E34" s="488"/>
      <c r="F34" s="191" t="s">
        <v>23</v>
      </c>
      <c r="G34" s="449"/>
      <c r="H34" s="449"/>
      <c r="I34" s="449"/>
      <c r="J34" s="449"/>
      <c r="K34" s="450"/>
    </row>
    <row r="35" spans="1:11" ht="15" customHeight="1">
      <c r="A35" s="485"/>
      <c r="B35" s="447"/>
      <c r="C35" s="446"/>
      <c r="D35" s="486"/>
      <c r="E35" s="488"/>
      <c r="F35" s="191">
        <v>4096268</v>
      </c>
      <c r="G35" s="449"/>
      <c r="H35" s="449"/>
      <c r="I35" s="449"/>
      <c r="J35" s="449"/>
      <c r="K35" s="450"/>
    </row>
    <row r="36" spans="1:11" ht="20.25" customHeight="1">
      <c r="A36" s="483"/>
      <c r="B36" s="447" t="s">
        <v>605</v>
      </c>
      <c r="C36" s="446"/>
      <c r="D36" s="486">
        <v>2013</v>
      </c>
      <c r="E36" s="487"/>
      <c r="F36" s="191" t="s">
        <v>22</v>
      </c>
      <c r="G36" s="449" t="s">
        <v>21</v>
      </c>
      <c r="H36" s="449" t="s">
        <v>21</v>
      </c>
      <c r="I36" s="449"/>
      <c r="J36" s="449" t="s">
        <v>21</v>
      </c>
      <c r="K36" s="450" t="s">
        <v>1068</v>
      </c>
    </row>
    <row r="37" spans="1:11">
      <c r="A37" s="484"/>
      <c r="B37" s="447"/>
      <c r="C37" s="446"/>
      <c r="D37" s="486"/>
      <c r="E37" s="488"/>
      <c r="F37" s="191">
        <v>6101863.04</v>
      </c>
      <c r="G37" s="449"/>
      <c r="H37" s="449"/>
      <c r="I37" s="449"/>
      <c r="J37" s="449"/>
      <c r="K37" s="450"/>
    </row>
    <row r="38" spans="1:11">
      <c r="A38" s="484"/>
      <c r="B38" s="447"/>
      <c r="C38" s="446"/>
      <c r="D38" s="486"/>
      <c r="E38" s="488"/>
      <c r="F38" s="191" t="s">
        <v>23</v>
      </c>
      <c r="G38" s="449"/>
      <c r="H38" s="449"/>
      <c r="I38" s="449"/>
      <c r="J38" s="449"/>
      <c r="K38" s="450"/>
    </row>
    <row r="39" spans="1:11" ht="78" customHeight="1">
      <c r="A39" s="485"/>
      <c r="B39" s="447"/>
      <c r="C39" s="446"/>
      <c r="D39" s="486"/>
      <c r="E39" s="488"/>
      <c r="F39" s="191">
        <v>3050931.52</v>
      </c>
      <c r="G39" s="449"/>
      <c r="H39" s="449"/>
      <c r="I39" s="449"/>
      <c r="J39" s="449"/>
      <c r="K39" s="450"/>
    </row>
    <row r="40" spans="1:11" ht="14.25" customHeight="1">
      <c r="A40" s="483"/>
      <c r="B40" s="447" t="s">
        <v>606</v>
      </c>
      <c r="C40" s="446"/>
      <c r="D40" s="486">
        <v>2013</v>
      </c>
      <c r="E40" s="487"/>
      <c r="F40" s="191" t="s">
        <v>22</v>
      </c>
      <c r="G40" s="449" t="s">
        <v>21</v>
      </c>
      <c r="H40" s="449" t="s">
        <v>21</v>
      </c>
      <c r="I40" s="449"/>
      <c r="J40" s="449" t="s">
        <v>21</v>
      </c>
      <c r="K40" s="450" t="s">
        <v>1069</v>
      </c>
    </row>
    <row r="41" spans="1:11">
      <c r="A41" s="484"/>
      <c r="B41" s="447"/>
      <c r="C41" s="446"/>
      <c r="D41" s="486"/>
      <c r="E41" s="488"/>
      <c r="F41" s="191">
        <v>3448278</v>
      </c>
      <c r="G41" s="449"/>
      <c r="H41" s="449"/>
      <c r="I41" s="449"/>
      <c r="J41" s="449"/>
      <c r="K41" s="450"/>
    </row>
    <row r="42" spans="1:11" ht="12" customHeight="1">
      <c r="A42" s="484"/>
      <c r="B42" s="447"/>
      <c r="C42" s="446"/>
      <c r="D42" s="486"/>
      <c r="E42" s="488"/>
      <c r="F42" s="191" t="s">
        <v>23</v>
      </c>
      <c r="G42" s="449"/>
      <c r="H42" s="449"/>
      <c r="I42" s="449"/>
      <c r="J42" s="449"/>
      <c r="K42" s="450"/>
    </row>
    <row r="43" spans="1:11" ht="13.5" customHeight="1">
      <c r="A43" s="485"/>
      <c r="B43" s="447"/>
      <c r="C43" s="446"/>
      <c r="D43" s="486"/>
      <c r="E43" s="488"/>
      <c r="F43" s="191">
        <v>1724139</v>
      </c>
      <c r="G43" s="449"/>
      <c r="H43" s="449"/>
      <c r="I43" s="449"/>
      <c r="J43" s="449"/>
      <c r="K43" s="450"/>
    </row>
    <row r="44" spans="1:11" ht="20.25" customHeight="1">
      <c r="A44" s="483"/>
      <c r="B44" s="447" t="s">
        <v>607</v>
      </c>
      <c r="C44" s="446"/>
      <c r="D44" s="489"/>
      <c r="E44" s="487"/>
      <c r="F44" s="191" t="s">
        <v>22</v>
      </c>
      <c r="G44" s="449" t="s">
        <v>21</v>
      </c>
      <c r="H44" s="449" t="s">
        <v>21</v>
      </c>
      <c r="I44" s="449"/>
      <c r="J44" s="449" t="s">
        <v>21</v>
      </c>
      <c r="K44" s="450" t="s">
        <v>1501</v>
      </c>
    </row>
    <row r="45" spans="1:11">
      <c r="A45" s="484"/>
      <c r="B45" s="447"/>
      <c r="C45" s="446"/>
      <c r="D45" s="489"/>
      <c r="E45" s="488"/>
      <c r="F45" s="191">
        <v>2081545</v>
      </c>
      <c r="G45" s="449"/>
      <c r="H45" s="449"/>
      <c r="I45" s="449"/>
      <c r="J45" s="449"/>
      <c r="K45" s="450"/>
    </row>
    <row r="46" spans="1:11">
      <c r="A46" s="484"/>
      <c r="B46" s="447"/>
      <c r="C46" s="446"/>
      <c r="D46" s="489"/>
      <c r="E46" s="488"/>
      <c r="F46" s="191" t="s">
        <v>23</v>
      </c>
      <c r="G46" s="449"/>
      <c r="H46" s="449"/>
      <c r="I46" s="449"/>
      <c r="J46" s="449"/>
      <c r="K46" s="450"/>
    </row>
    <row r="47" spans="1:11" ht="39.75" customHeight="1">
      <c r="A47" s="485"/>
      <c r="B47" s="447"/>
      <c r="C47" s="446"/>
      <c r="D47" s="489"/>
      <c r="E47" s="488"/>
      <c r="F47" s="191">
        <v>1040772</v>
      </c>
      <c r="G47" s="449"/>
      <c r="H47" s="449"/>
      <c r="I47" s="449"/>
      <c r="J47" s="449"/>
      <c r="K47" s="450"/>
    </row>
    <row r="48" spans="1:11" ht="20.25" customHeight="1">
      <c r="A48" s="483"/>
      <c r="B48" s="447" t="s">
        <v>608</v>
      </c>
      <c r="C48" s="446"/>
      <c r="D48" s="486">
        <v>2013</v>
      </c>
      <c r="E48" s="487"/>
      <c r="F48" s="191" t="s">
        <v>22</v>
      </c>
      <c r="G48" s="449" t="s">
        <v>21</v>
      </c>
      <c r="H48" s="449" t="s">
        <v>21</v>
      </c>
      <c r="I48" s="449"/>
      <c r="J48" s="449" t="s">
        <v>21</v>
      </c>
      <c r="K48" s="450" t="s">
        <v>1046</v>
      </c>
    </row>
    <row r="49" spans="1:11">
      <c r="A49" s="484"/>
      <c r="B49" s="447"/>
      <c r="C49" s="446"/>
      <c r="D49" s="486"/>
      <c r="E49" s="488"/>
      <c r="F49" s="191">
        <v>2922048</v>
      </c>
      <c r="G49" s="449"/>
      <c r="H49" s="449"/>
      <c r="I49" s="449"/>
      <c r="J49" s="449"/>
      <c r="K49" s="450"/>
    </row>
    <row r="50" spans="1:11">
      <c r="A50" s="484"/>
      <c r="B50" s="447"/>
      <c r="C50" s="446"/>
      <c r="D50" s="486"/>
      <c r="E50" s="488"/>
      <c r="F50" s="191" t="s">
        <v>23</v>
      </c>
      <c r="G50" s="449"/>
      <c r="H50" s="449"/>
      <c r="I50" s="449"/>
      <c r="J50" s="449"/>
      <c r="K50" s="450"/>
    </row>
    <row r="51" spans="1:11" ht="92.25" customHeight="1">
      <c r="A51" s="485"/>
      <c r="B51" s="447"/>
      <c r="C51" s="446"/>
      <c r="D51" s="486"/>
      <c r="E51" s="488"/>
      <c r="F51" s="191">
        <v>1461024</v>
      </c>
      <c r="G51" s="449"/>
      <c r="H51" s="449"/>
      <c r="I51" s="449"/>
      <c r="J51" s="449"/>
      <c r="K51" s="450"/>
    </row>
    <row r="52" spans="1:11" ht="20.25" customHeight="1">
      <c r="A52" s="483"/>
      <c r="B52" s="447" t="s">
        <v>609</v>
      </c>
      <c r="C52" s="446"/>
      <c r="D52" s="486">
        <v>2012</v>
      </c>
      <c r="E52" s="487"/>
      <c r="F52" s="191" t="s">
        <v>22</v>
      </c>
      <c r="G52" s="449" t="s">
        <v>21</v>
      </c>
      <c r="H52" s="449" t="s">
        <v>21</v>
      </c>
      <c r="I52" s="449"/>
      <c r="J52" s="449" t="s">
        <v>21</v>
      </c>
      <c r="K52" s="450" t="s">
        <v>1502</v>
      </c>
    </row>
    <row r="53" spans="1:11">
      <c r="A53" s="484"/>
      <c r="B53" s="447"/>
      <c r="C53" s="446"/>
      <c r="D53" s="486"/>
      <c r="E53" s="488"/>
      <c r="F53" s="191">
        <v>1938048</v>
      </c>
      <c r="G53" s="449"/>
      <c r="H53" s="449"/>
      <c r="I53" s="449"/>
      <c r="J53" s="449"/>
      <c r="K53" s="450"/>
    </row>
    <row r="54" spans="1:11">
      <c r="A54" s="484"/>
      <c r="B54" s="447"/>
      <c r="C54" s="446"/>
      <c r="D54" s="486"/>
      <c r="E54" s="488"/>
      <c r="F54" s="191" t="s">
        <v>23</v>
      </c>
      <c r="G54" s="449"/>
      <c r="H54" s="449"/>
      <c r="I54" s="449"/>
      <c r="J54" s="449"/>
      <c r="K54" s="450"/>
    </row>
    <row r="55" spans="1:11" ht="17.25" customHeight="1">
      <c r="A55" s="485"/>
      <c r="B55" s="447"/>
      <c r="C55" s="446"/>
      <c r="D55" s="486"/>
      <c r="E55" s="488"/>
      <c r="F55" s="191">
        <v>969024</v>
      </c>
      <c r="G55" s="449"/>
      <c r="H55" s="449"/>
      <c r="I55" s="449"/>
      <c r="J55" s="449"/>
      <c r="K55" s="450"/>
    </row>
    <row r="56" spans="1:11" ht="20.25" customHeight="1">
      <c r="A56" s="483"/>
      <c r="B56" s="447" t="s">
        <v>825</v>
      </c>
      <c r="C56" s="446"/>
      <c r="D56" s="486">
        <v>2013</v>
      </c>
      <c r="E56" s="487"/>
      <c r="F56" s="191" t="s">
        <v>22</v>
      </c>
      <c r="G56" s="449" t="s">
        <v>21</v>
      </c>
      <c r="H56" s="449" t="s">
        <v>21</v>
      </c>
      <c r="I56" s="449"/>
      <c r="J56" s="449" t="s">
        <v>21</v>
      </c>
      <c r="K56" s="450" t="s">
        <v>1496</v>
      </c>
    </row>
    <row r="57" spans="1:11">
      <c r="A57" s="484"/>
      <c r="B57" s="447"/>
      <c r="C57" s="446"/>
      <c r="D57" s="486"/>
      <c r="E57" s="488"/>
      <c r="F57" s="191">
        <v>31000000</v>
      </c>
      <c r="G57" s="449"/>
      <c r="H57" s="449"/>
      <c r="I57" s="449"/>
      <c r="J57" s="449"/>
      <c r="K57" s="450"/>
    </row>
    <row r="58" spans="1:11">
      <c r="A58" s="484"/>
      <c r="B58" s="447"/>
      <c r="C58" s="446"/>
      <c r="D58" s="486"/>
      <c r="E58" s="488"/>
      <c r="F58" s="191" t="s">
        <v>23</v>
      </c>
      <c r="G58" s="449"/>
      <c r="H58" s="449"/>
      <c r="I58" s="449"/>
      <c r="J58" s="449"/>
      <c r="K58" s="450"/>
    </row>
    <row r="59" spans="1:11" ht="90" customHeight="1">
      <c r="A59" s="485"/>
      <c r="B59" s="447"/>
      <c r="C59" s="446"/>
      <c r="D59" s="486"/>
      <c r="E59" s="488"/>
      <c r="F59" s="191">
        <v>15500000</v>
      </c>
      <c r="G59" s="449"/>
      <c r="H59" s="449"/>
      <c r="I59" s="449"/>
      <c r="J59" s="449"/>
      <c r="K59" s="450"/>
    </row>
    <row r="60" spans="1:11" ht="20.25" customHeight="1">
      <c r="A60" s="483"/>
      <c r="B60" s="447" t="s">
        <v>826</v>
      </c>
      <c r="C60" s="446"/>
      <c r="D60" s="486">
        <v>2012</v>
      </c>
      <c r="E60" s="487"/>
      <c r="F60" s="191" t="s">
        <v>22</v>
      </c>
      <c r="G60" s="449" t="s">
        <v>21</v>
      </c>
      <c r="H60" s="449" t="s">
        <v>21</v>
      </c>
      <c r="I60" s="449"/>
      <c r="J60" s="449" t="s">
        <v>21</v>
      </c>
      <c r="K60" s="450" t="s">
        <v>1503</v>
      </c>
    </row>
    <row r="61" spans="1:11">
      <c r="A61" s="484"/>
      <c r="B61" s="447"/>
      <c r="C61" s="446"/>
      <c r="D61" s="486"/>
      <c r="E61" s="488"/>
      <c r="F61" s="191">
        <v>7000000</v>
      </c>
      <c r="G61" s="449"/>
      <c r="H61" s="449"/>
      <c r="I61" s="449"/>
      <c r="J61" s="449"/>
      <c r="K61" s="450"/>
    </row>
    <row r="62" spans="1:11">
      <c r="A62" s="484"/>
      <c r="B62" s="447"/>
      <c r="C62" s="446"/>
      <c r="D62" s="486"/>
      <c r="E62" s="488"/>
      <c r="F62" s="191" t="s">
        <v>23</v>
      </c>
      <c r="G62" s="449"/>
      <c r="H62" s="449"/>
      <c r="I62" s="449"/>
      <c r="J62" s="449"/>
      <c r="K62" s="450"/>
    </row>
    <row r="63" spans="1:11" ht="19.5" customHeight="1">
      <c r="A63" s="485"/>
      <c r="B63" s="447"/>
      <c r="C63" s="446"/>
      <c r="D63" s="486"/>
      <c r="E63" s="488"/>
      <c r="F63" s="191">
        <v>3500000</v>
      </c>
      <c r="G63" s="449"/>
      <c r="H63" s="449"/>
      <c r="I63" s="449"/>
      <c r="J63" s="449"/>
      <c r="K63" s="450"/>
    </row>
    <row r="64" spans="1:11" ht="20.25" customHeight="1">
      <c r="A64" s="483"/>
      <c r="B64" s="447" t="s">
        <v>827</v>
      </c>
      <c r="C64" s="446"/>
      <c r="D64" s="489"/>
      <c r="E64" s="487"/>
      <c r="F64" s="191" t="s">
        <v>22</v>
      </c>
      <c r="G64" s="449" t="s">
        <v>21</v>
      </c>
      <c r="H64" s="449" t="s">
        <v>21</v>
      </c>
      <c r="I64" s="449"/>
      <c r="J64" s="449" t="s">
        <v>21</v>
      </c>
      <c r="K64" s="450" t="s">
        <v>1504</v>
      </c>
    </row>
    <row r="65" spans="1:11">
      <c r="A65" s="484"/>
      <c r="B65" s="447"/>
      <c r="C65" s="446"/>
      <c r="D65" s="489"/>
      <c r="E65" s="488"/>
      <c r="F65" s="191">
        <v>6690000</v>
      </c>
      <c r="G65" s="449"/>
      <c r="H65" s="449"/>
      <c r="I65" s="449"/>
      <c r="J65" s="449"/>
      <c r="K65" s="450"/>
    </row>
    <row r="66" spans="1:11">
      <c r="A66" s="484"/>
      <c r="B66" s="447"/>
      <c r="C66" s="446"/>
      <c r="D66" s="489"/>
      <c r="E66" s="488"/>
      <c r="F66" s="191" t="s">
        <v>23</v>
      </c>
      <c r="G66" s="449"/>
      <c r="H66" s="449"/>
      <c r="I66" s="449"/>
      <c r="J66" s="449"/>
      <c r="K66" s="450"/>
    </row>
    <row r="67" spans="1:11" ht="19.5" customHeight="1">
      <c r="A67" s="485"/>
      <c r="B67" s="447"/>
      <c r="C67" s="446"/>
      <c r="D67" s="489"/>
      <c r="E67" s="488"/>
      <c r="F67" s="191">
        <v>3345000</v>
      </c>
      <c r="G67" s="449"/>
      <c r="H67" s="449"/>
      <c r="I67" s="449"/>
      <c r="J67" s="449"/>
      <c r="K67" s="450"/>
    </row>
    <row r="68" spans="1:11" ht="20.25" customHeight="1">
      <c r="A68" s="483"/>
      <c r="B68" s="447" t="s">
        <v>998</v>
      </c>
      <c r="C68" s="446"/>
      <c r="D68" s="489"/>
      <c r="E68" s="487"/>
      <c r="F68" s="191" t="s">
        <v>22</v>
      </c>
      <c r="G68" s="449" t="s">
        <v>21</v>
      </c>
      <c r="H68" s="449" t="s">
        <v>21</v>
      </c>
      <c r="I68" s="449"/>
      <c r="J68" s="449" t="s">
        <v>21</v>
      </c>
      <c r="K68" s="450" t="s">
        <v>1505</v>
      </c>
    </row>
    <row r="69" spans="1:11">
      <c r="A69" s="484"/>
      <c r="B69" s="447"/>
      <c r="C69" s="446"/>
      <c r="D69" s="489"/>
      <c r="E69" s="488"/>
      <c r="F69" s="191">
        <v>1498111.42</v>
      </c>
      <c r="G69" s="449"/>
      <c r="H69" s="449"/>
      <c r="I69" s="449"/>
      <c r="J69" s="449"/>
      <c r="K69" s="450"/>
    </row>
    <row r="70" spans="1:11">
      <c r="A70" s="484"/>
      <c r="B70" s="447"/>
      <c r="C70" s="446"/>
      <c r="D70" s="489"/>
      <c r="E70" s="488"/>
      <c r="F70" s="191" t="s">
        <v>23</v>
      </c>
      <c r="G70" s="449"/>
      <c r="H70" s="449"/>
      <c r="I70" s="449"/>
      <c r="J70" s="449"/>
      <c r="K70" s="450"/>
    </row>
    <row r="71" spans="1:11" ht="296.25" customHeight="1">
      <c r="A71" s="485"/>
      <c r="B71" s="447"/>
      <c r="C71" s="446"/>
      <c r="D71" s="489"/>
      <c r="E71" s="488"/>
      <c r="F71" s="191">
        <v>1302705.6000000001</v>
      </c>
      <c r="G71" s="449"/>
      <c r="H71" s="449"/>
      <c r="I71" s="449"/>
      <c r="J71" s="449"/>
      <c r="K71" s="450"/>
    </row>
    <row r="72" spans="1:11" ht="15.75" customHeight="1">
      <c r="A72" s="483"/>
      <c r="B72" s="493" t="s">
        <v>1142</v>
      </c>
      <c r="C72" s="446"/>
      <c r="D72" s="489"/>
      <c r="E72" s="487"/>
      <c r="F72" s="191" t="s">
        <v>22</v>
      </c>
      <c r="G72" s="449" t="s">
        <v>21</v>
      </c>
      <c r="H72" s="449" t="s">
        <v>21</v>
      </c>
      <c r="I72" s="449"/>
      <c r="J72" s="449" t="s">
        <v>21</v>
      </c>
      <c r="K72" s="450" t="s">
        <v>1307</v>
      </c>
    </row>
    <row r="73" spans="1:11">
      <c r="A73" s="484"/>
      <c r="B73" s="493"/>
      <c r="C73" s="446"/>
      <c r="D73" s="489"/>
      <c r="E73" s="488"/>
      <c r="F73" s="191">
        <v>4658219</v>
      </c>
      <c r="G73" s="449"/>
      <c r="H73" s="449"/>
      <c r="I73" s="449"/>
      <c r="J73" s="449"/>
      <c r="K73" s="450"/>
    </row>
    <row r="74" spans="1:11">
      <c r="A74" s="484"/>
      <c r="B74" s="493"/>
      <c r="C74" s="446"/>
      <c r="D74" s="489"/>
      <c r="E74" s="488"/>
      <c r="F74" s="191" t="s">
        <v>23</v>
      </c>
      <c r="G74" s="449"/>
      <c r="H74" s="449"/>
      <c r="I74" s="449"/>
      <c r="J74" s="449"/>
      <c r="K74" s="450"/>
    </row>
    <row r="75" spans="1:11" ht="96.75" customHeight="1">
      <c r="A75" s="485"/>
      <c r="B75" s="493"/>
      <c r="C75" s="446"/>
      <c r="D75" s="489"/>
      <c r="E75" s="488"/>
      <c r="F75" s="191">
        <v>2329109</v>
      </c>
      <c r="G75" s="449"/>
      <c r="H75" s="449"/>
      <c r="I75" s="449"/>
      <c r="J75" s="449"/>
      <c r="K75" s="450"/>
    </row>
    <row r="76" spans="1:11" ht="20.25" customHeight="1">
      <c r="A76" s="483"/>
      <c r="B76" s="447" t="s">
        <v>1143</v>
      </c>
      <c r="C76" s="446"/>
      <c r="D76" s="486"/>
      <c r="E76" s="487"/>
      <c r="F76" s="191" t="s">
        <v>22</v>
      </c>
      <c r="G76" s="449" t="s">
        <v>21</v>
      </c>
      <c r="H76" s="449" t="s">
        <v>21</v>
      </c>
      <c r="I76" s="449"/>
      <c r="J76" s="449" t="s">
        <v>21</v>
      </c>
      <c r="K76" s="450" t="s">
        <v>1144</v>
      </c>
    </row>
    <row r="77" spans="1:11">
      <c r="A77" s="484"/>
      <c r="B77" s="447"/>
      <c r="C77" s="446"/>
      <c r="D77" s="486"/>
      <c r="E77" s="488"/>
      <c r="F77" s="191">
        <v>6283745</v>
      </c>
      <c r="G77" s="449"/>
      <c r="H77" s="449"/>
      <c r="I77" s="449"/>
      <c r="J77" s="449"/>
      <c r="K77" s="450"/>
    </row>
    <row r="78" spans="1:11">
      <c r="A78" s="484"/>
      <c r="B78" s="447"/>
      <c r="C78" s="446"/>
      <c r="D78" s="486"/>
      <c r="E78" s="488"/>
      <c r="F78" s="191" t="s">
        <v>23</v>
      </c>
      <c r="G78" s="449"/>
      <c r="H78" s="449"/>
      <c r="I78" s="449"/>
      <c r="J78" s="449"/>
      <c r="K78" s="450"/>
    </row>
    <row r="79" spans="1:11" ht="92.25" customHeight="1">
      <c r="A79" s="485"/>
      <c r="B79" s="447"/>
      <c r="C79" s="446"/>
      <c r="D79" s="486"/>
      <c r="E79" s="488"/>
      <c r="F79" s="191">
        <v>3141872</v>
      </c>
      <c r="G79" s="449"/>
      <c r="H79" s="449"/>
      <c r="I79" s="449"/>
      <c r="J79" s="449"/>
      <c r="K79" s="450"/>
    </row>
    <row r="80" spans="1:11" ht="15.75" customHeight="1">
      <c r="A80" s="483"/>
      <c r="B80" s="447" t="s">
        <v>1145</v>
      </c>
      <c r="C80" s="446"/>
      <c r="D80" s="486"/>
      <c r="E80" s="487"/>
      <c r="F80" s="191" t="s">
        <v>22</v>
      </c>
      <c r="G80" s="449" t="s">
        <v>21</v>
      </c>
      <c r="H80" s="449" t="s">
        <v>21</v>
      </c>
      <c r="I80" s="449"/>
      <c r="J80" s="449" t="s">
        <v>21</v>
      </c>
      <c r="K80" s="450" t="s">
        <v>1146</v>
      </c>
    </row>
    <row r="81" spans="1:11">
      <c r="A81" s="484"/>
      <c r="B81" s="447"/>
      <c r="C81" s="446"/>
      <c r="D81" s="486"/>
      <c r="E81" s="488"/>
      <c r="F81" s="191">
        <v>3529426</v>
      </c>
      <c r="G81" s="449"/>
      <c r="H81" s="449"/>
      <c r="I81" s="449"/>
      <c r="J81" s="449"/>
      <c r="K81" s="450"/>
    </row>
    <row r="82" spans="1:11">
      <c r="A82" s="484"/>
      <c r="B82" s="447"/>
      <c r="C82" s="446"/>
      <c r="D82" s="486"/>
      <c r="E82" s="488"/>
      <c r="F82" s="191" t="s">
        <v>23</v>
      </c>
      <c r="G82" s="449"/>
      <c r="H82" s="449"/>
      <c r="I82" s="449"/>
      <c r="J82" s="449"/>
      <c r="K82" s="450"/>
    </row>
    <row r="83" spans="1:11" ht="30.75" customHeight="1">
      <c r="A83" s="485"/>
      <c r="B83" s="447"/>
      <c r="C83" s="446"/>
      <c r="D83" s="486"/>
      <c r="E83" s="488"/>
      <c r="F83" s="191">
        <v>1764713</v>
      </c>
      <c r="G83" s="449"/>
      <c r="H83" s="449"/>
      <c r="I83" s="449"/>
      <c r="J83" s="449"/>
      <c r="K83" s="450"/>
    </row>
    <row r="84" spans="1:11" ht="20.25" customHeight="1">
      <c r="A84" s="483"/>
      <c r="B84" s="447" t="s">
        <v>1147</v>
      </c>
      <c r="C84" s="446"/>
      <c r="D84" s="486"/>
      <c r="E84" s="487"/>
      <c r="F84" s="191" t="s">
        <v>22</v>
      </c>
      <c r="G84" s="449" t="s">
        <v>21</v>
      </c>
      <c r="H84" s="449" t="s">
        <v>21</v>
      </c>
      <c r="I84" s="449"/>
      <c r="J84" s="449" t="s">
        <v>21</v>
      </c>
      <c r="K84" s="450" t="s">
        <v>1148</v>
      </c>
    </row>
    <row r="85" spans="1:11">
      <c r="A85" s="484"/>
      <c r="B85" s="447"/>
      <c r="C85" s="446"/>
      <c r="D85" s="486"/>
      <c r="E85" s="488"/>
      <c r="F85" s="191">
        <v>2338056</v>
      </c>
      <c r="G85" s="449"/>
      <c r="H85" s="449"/>
      <c r="I85" s="449"/>
      <c r="J85" s="449"/>
      <c r="K85" s="450"/>
    </row>
    <row r="86" spans="1:11">
      <c r="A86" s="484"/>
      <c r="B86" s="447"/>
      <c r="C86" s="446"/>
      <c r="D86" s="486"/>
      <c r="E86" s="488"/>
      <c r="F86" s="191" t="s">
        <v>23</v>
      </c>
      <c r="G86" s="449"/>
      <c r="H86" s="449"/>
      <c r="I86" s="449"/>
      <c r="J86" s="449"/>
      <c r="K86" s="450"/>
    </row>
    <row r="87" spans="1:11" ht="64.5" customHeight="1">
      <c r="A87" s="485"/>
      <c r="B87" s="447"/>
      <c r="C87" s="446"/>
      <c r="D87" s="486"/>
      <c r="E87" s="488"/>
      <c r="F87" s="191">
        <v>1169028</v>
      </c>
      <c r="G87" s="449"/>
      <c r="H87" s="449"/>
      <c r="I87" s="449"/>
      <c r="J87" s="449"/>
      <c r="K87" s="450"/>
    </row>
    <row r="88" spans="1:11" ht="20.25" customHeight="1">
      <c r="A88" s="483"/>
      <c r="B88" s="447" t="s">
        <v>1149</v>
      </c>
      <c r="C88" s="446"/>
      <c r="D88" s="486"/>
      <c r="E88" s="487"/>
      <c r="F88" s="191" t="s">
        <v>22</v>
      </c>
      <c r="G88" s="449" t="s">
        <v>21</v>
      </c>
      <c r="H88" s="449" t="s">
        <v>21</v>
      </c>
      <c r="I88" s="449"/>
      <c r="J88" s="449" t="s">
        <v>21</v>
      </c>
      <c r="K88" s="450" t="s">
        <v>1150</v>
      </c>
    </row>
    <row r="89" spans="1:11">
      <c r="A89" s="484"/>
      <c r="B89" s="447"/>
      <c r="C89" s="446"/>
      <c r="D89" s="486"/>
      <c r="E89" s="488"/>
      <c r="F89" s="191">
        <v>3092356</v>
      </c>
      <c r="G89" s="449"/>
      <c r="H89" s="449"/>
      <c r="I89" s="449"/>
      <c r="J89" s="449"/>
      <c r="K89" s="450"/>
    </row>
    <row r="90" spans="1:11">
      <c r="A90" s="484"/>
      <c r="B90" s="447"/>
      <c r="C90" s="446"/>
      <c r="D90" s="486"/>
      <c r="E90" s="488"/>
      <c r="F90" s="191" t="s">
        <v>23</v>
      </c>
      <c r="G90" s="449"/>
      <c r="H90" s="449"/>
      <c r="I90" s="449"/>
      <c r="J90" s="449"/>
      <c r="K90" s="450"/>
    </row>
    <row r="91" spans="1:11" ht="47.25" customHeight="1">
      <c r="A91" s="485"/>
      <c r="B91" s="447"/>
      <c r="C91" s="446"/>
      <c r="D91" s="486"/>
      <c r="E91" s="488"/>
      <c r="F91" s="191">
        <v>1546178</v>
      </c>
      <c r="G91" s="449"/>
      <c r="H91" s="449"/>
      <c r="I91" s="449"/>
      <c r="J91" s="449"/>
      <c r="K91" s="450"/>
    </row>
    <row r="92" spans="1:11" ht="20.25" customHeight="1">
      <c r="A92" s="483"/>
      <c r="B92" s="447" t="s">
        <v>1151</v>
      </c>
      <c r="C92" s="446"/>
      <c r="D92" s="486"/>
      <c r="E92" s="487"/>
      <c r="F92" s="191" t="s">
        <v>22</v>
      </c>
      <c r="G92" s="449" t="s">
        <v>21</v>
      </c>
      <c r="H92" s="449" t="s">
        <v>21</v>
      </c>
      <c r="I92" s="449"/>
      <c r="J92" s="449" t="s">
        <v>21</v>
      </c>
      <c r="K92" s="450" t="s">
        <v>1152</v>
      </c>
    </row>
    <row r="93" spans="1:11">
      <c r="A93" s="484"/>
      <c r="B93" s="447"/>
      <c r="C93" s="446"/>
      <c r="D93" s="486"/>
      <c r="E93" s="488"/>
      <c r="F93" s="191">
        <v>2729884</v>
      </c>
      <c r="G93" s="449"/>
      <c r="H93" s="449"/>
      <c r="I93" s="449"/>
      <c r="J93" s="449"/>
      <c r="K93" s="450"/>
    </row>
    <row r="94" spans="1:11">
      <c r="A94" s="484"/>
      <c r="B94" s="447"/>
      <c r="C94" s="446"/>
      <c r="D94" s="486"/>
      <c r="E94" s="488"/>
      <c r="F94" s="191" t="s">
        <v>23</v>
      </c>
      <c r="G94" s="449"/>
      <c r="H94" s="449"/>
      <c r="I94" s="449"/>
      <c r="J94" s="449"/>
      <c r="K94" s="450"/>
    </row>
    <row r="95" spans="1:11" ht="67.5" customHeight="1">
      <c r="A95" s="485"/>
      <c r="B95" s="447"/>
      <c r="C95" s="446"/>
      <c r="D95" s="486"/>
      <c r="E95" s="488"/>
      <c r="F95" s="191">
        <v>1364942</v>
      </c>
      <c r="G95" s="449"/>
      <c r="H95" s="449"/>
      <c r="I95" s="449"/>
      <c r="J95" s="449"/>
      <c r="K95" s="450"/>
    </row>
  </sheetData>
  <mergeCells count="198">
    <mergeCell ref="A92:A95"/>
    <mergeCell ref="B92:B95"/>
    <mergeCell ref="C92:C95"/>
    <mergeCell ref="D92:D95"/>
    <mergeCell ref="E92:E95"/>
    <mergeCell ref="G92:G95"/>
    <mergeCell ref="H92:I95"/>
    <mergeCell ref="J92:J95"/>
    <mergeCell ref="K92:K95"/>
    <mergeCell ref="A88:A91"/>
    <mergeCell ref="B88:B91"/>
    <mergeCell ref="C88:C91"/>
    <mergeCell ref="D88:D91"/>
    <mergeCell ref="E88:E91"/>
    <mergeCell ref="G88:G91"/>
    <mergeCell ref="H88:I91"/>
    <mergeCell ref="J88:J91"/>
    <mergeCell ref="K88:K91"/>
    <mergeCell ref="A84:A87"/>
    <mergeCell ref="B84:B87"/>
    <mergeCell ref="C84:C87"/>
    <mergeCell ref="D84:D87"/>
    <mergeCell ref="E84:E87"/>
    <mergeCell ref="G84:G87"/>
    <mergeCell ref="H84:I87"/>
    <mergeCell ref="J84:J87"/>
    <mergeCell ref="K84:K87"/>
    <mergeCell ref="A80:A83"/>
    <mergeCell ref="B80:B83"/>
    <mergeCell ref="C80:C83"/>
    <mergeCell ref="D80:D83"/>
    <mergeCell ref="E80:E83"/>
    <mergeCell ref="G80:G83"/>
    <mergeCell ref="H80:I83"/>
    <mergeCell ref="J80:J83"/>
    <mergeCell ref="K80:K83"/>
    <mergeCell ref="A76:A79"/>
    <mergeCell ref="B76:B79"/>
    <mergeCell ref="C76:C79"/>
    <mergeCell ref="D76:D79"/>
    <mergeCell ref="E76:E79"/>
    <mergeCell ref="G76:G79"/>
    <mergeCell ref="H76:I79"/>
    <mergeCell ref="J76:J79"/>
    <mergeCell ref="K76:K79"/>
    <mergeCell ref="A72:A75"/>
    <mergeCell ref="B72:B75"/>
    <mergeCell ref="C72:C75"/>
    <mergeCell ref="D72:D75"/>
    <mergeCell ref="E72:E75"/>
    <mergeCell ref="G72:G75"/>
    <mergeCell ref="H72:I75"/>
    <mergeCell ref="J72:J75"/>
    <mergeCell ref="K72:K75"/>
    <mergeCell ref="A68:A71"/>
    <mergeCell ref="B68:B71"/>
    <mergeCell ref="C68:C71"/>
    <mergeCell ref="D68:D71"/>
    <mergeCell ref="G68:G71"/>
    <mergeCell ref="H68:I71"/>
    <mergeCell ref="J68:J71"/>
    <mergeCell ref="K68:K71"/>
    <mergeCell ref="E68:E71"/>
    <mergeCell ref="A64:A67"/>
    <mergeCell ref="B64:B67"/>
    <mergeCell ref="C64:C67"/>
    <mergeCell ref="D64:D67"/>
    <mergeCell ref="G64:G67"/>
    <mergeCell ref="H64:I67"/>
    <mergeCell ref="J64:J67"/>
    <mergeCell ref="K64:K67"/>
    <mergeCell ref="E64:E67"/>
    <mergeCell ref="A60:A63"/>
    <mergeCell ref="B60:B63"/>
    <mergeCell ref="C60:C63"/>
    <mergeCell ref="D60:D63"/>
    <mergeCell ref="G60:G63"/>
    <mergeCell ref="H60:I63"/>
    <mergeCell ref="J60:J63"/>
    <mergeCell ref="K60:K63"/>
    <mergeCell ref="E60:E63"/>
    <mergeCell ref="A56:A59"/>
    <mergeCell ref="B56:B59"/>
    <mergeCell ref="C56:C59"/>
    <mergeCell ref="D56:D59"/>
    <mergeCell ref="G56:G59"/>
    <mergeCell ref="H56:I59"/>
    <mergeCell ref="J56:J59"/>
    <mergeCell ref="K56:K59"/>
    <mergeCell ref="E56:E59"/>
    <mergeCell ref="J1:J4"/>
    <mergeCell ref="K1:K4"/>
    <mergeCell ref="J5:J8"/>
    <mergeCell ref="K5:K8"/>
    <mergeCell ref="G9:G12"/>
    <mergeCell ref="H9:I12"/>
    <mergeCell ref="J9:J12"/>
    <mergeCell ref="G5:G8"/>
    <mergeCell ref="H5:I8"/>
    <mergeCell ref="G1:G4"/>
    <mergeCell ref="H1:H4"/>
    <mergeCell ref="I1:I4"/>
    <mergeCell ref="H20:I23"/>
    <mergeCell ref="E15:E16"/>
    <mergeCell ref="J20:J23"/>
    <mergeCell ref="K20:K23"/>
    <mergeCell ref="E22:E23"/>
    <mergeCell ref="G20:G23"/>
    <mergeCell ref="G17:K19"/>
    <mergeCell ref="K9:K12"/>
    <mergeCell ref="G13:G16"/>
    <mergeCell ref="H13:I16"/>
    <mergeCell ref="J13:J16"/>
    <mergeCell ref="K13:K16"/>
    <mergeCell ref="A1:A19"/>
    <mergeCell ref="B1:B19"/>
    <mergeCell ref="C1:C19"/>
    <mergeCell ref="D1:D19"/>
    <mergeCell ref="E18:E19"/>
    <mergeCell ref="E11:E12"/>
    <mergeCell ref="E3:E4"/>
    <mergeCell ref="A20:A23"/>
    <mergeCell ref="B20:B23"/>
    <mergeCell ref="C20:C23"/>
    <mergeCell ref="D20:D23"/>
    <mergeCell ref="E7:E8"/>
    <mergeCell ref="H24:I27"/>
    <mergeCell ref="J24:J27"/>
    <mergeCell ref="K24:K27"/>
    <mergeCell ref="A28:A31"/>
    <mergeCell ref="B28:B31"/>
    <mergeCell ref="C28:C31"/>
    <mergeCell ref="D28:D31"/>
    <mergeCell ref="G28:G31"/>
    <mergeCell ref="H28:I31"/>
    <mergeCell ref="J28:J31"/>
    <mergeCell ref="K28:K31"/>
    <mergeCell ref="A24:A27"/>
    <mergeCell ref="B24:B27"/>
    <mergeCell ref="C24:C27"/>
    <mergeCell ref="D24:D27"/>
    <mergeCell ref="G24:G27"/>
    <mergeCell ref="E24:E27"/>
    <mergeCell ref="E28:E31"/>
    <mergeCell ref="H32:I35"/>
    <mergeCell ref="J32:J35"/>
    <mergeCell ref="K32:K35"/>
    <mergeCell ref="A36:A39"/>
    <mergeCell ref="B36:B39"/>
    <mergeCell ref="C36:C39"/>
    <mergeCell ref="D36:D39"/>
    <mergeCell ref="G36:G39"/>
    <mergeCell ref="H36:I39"/>
    <mergeCell ref="J36:J39"/>
    <mergeCell ref="K36:K39"/>
    <mergeCell ref="A32:A35"/>
    <mergeCell ref="B32:B35"/>
    <mergeCell ref="C32:C35"/>
    <mergeCell ref="D32:D35"/>
    <mergeCell ref="G32:G35"/>
    <mergeCell ref="E32:E35"/>
    <mergeCell ref="E36:E39"/>
    <mergeCell ref="H40:I43"/>
    <mergeCell ref="J40:J43"/>
    <mergeCell ref="K40:K43"/>
    <mergeCell ref="A44:A47"/>
    <mergeCell ref="B44:B47"/>
    <mergeCell ref="C44:C47"/>
    <mergeCell ref="D44:D47"/>
    <mergeCell ref="G44:G47"/>
    <mergeCell ref="H44:I47"/>
    <mergeCell ref="J44:J47"/>
    <mergeCell ref="K44:K47"/>
    <mergeCell ref="A40:A43"/>
    <mergeCell ref="B40:B43"/>
    <mergeCell ref="C40:C43"/>
    <mergeCell ref="D40:D43"/>
    <mergeCell ref="G40:G43"/>
    <mergeCell ref="E40:E43"/>
    <mergeCell ref="E44:E47"/>
    <mergeCell ref="H48:I51"/>
    <mergeCell ref="J48:J51"/>
    <mergeCell ref="K48:K51"/>
    <mergeCell ref="A52:A55"/>
    <mergeCell ref="B52:B55"/>
    <mergeCell ref="C52:C55"/>
    <mergeCell ref="D52:D55"/>
    <mergeCell ref="G52:G55"/>
    <mergeCell ref="H52:I55"/>
    <mergeCell ref="J52:J55"/>
    <mergeCell ref="K52:K55"/>
    <mergeCell ref="A48:A51"/>
    <mergeCell ref="B48:B51"/>
    <mergeCell ref="C48:C51"/>
    <mergeCell ref="D48:D51"/>
    <mergeCell ref="G48:G51"/>
    <mergeCell ref="E48:E51"/>
    <mergeCell ref="E52:E55"/>
  </mergeCells>
  <pageMargins left="1.1023622047244095" right="0" top="0.74803149606299213" bottom="0.74803149606299213" header="0.31496062992125984" footer="0.31496062992125984"/>
  <pageSetup paperSize="8" firstPageNumber="15" orientation="portrait" useFirstPageNumber="1" r:id="rId1"/>
  <headerFooter scaleWithDoc="0">
    <oddFooter>&amp;R&amp;P</oddFooter>
  </headerFooter>
</worksheet>
</file>

<file path=xl/worksheets/sheet40.xml><?xml version="1.0" encoding="utf-8"?>
<worksheet xmlns="http://schemas.openxmlformats.org/spreadsheetml/2006/main" xmlns:r="http://schemas.openxmlformats.org/officeDocument/2006/relationships">
  <dimension ref="A2:K53"/>
  <sheetViews>
    <sheetView topLeftCell="A39" workbookViewId="0">
      <selection activeCell="L1" sqref="L1:S1048576"/>
    </sheetView>
  </sheetViews>
  <sheetFormatPr defaultRowHeight="15"/>
  <cols>
    <col min="2" max="2" width="20.85546875" customWidth="1"/>
    <col min="4" max="4" width="8.28515625" customWidth="1"/>
    <col min="5" max="5" width="11.28515625" customWidth="1"/>
    <col min="6" max="6" width="9.85546875" customWidth="1"/>
    <col min="10" max="10" width="11.7109375" customWidth="1"/>
    <col min="11" max="11" width="22.140625" customWidth="1"/>
  </cols>
  <sheetData>
    <row r="2" spans="1:11" ht="210" customHeight="1">
      <c r="A2" s="685" t="s">
        <v>15</v>
      </c>
      <c r="B2" s="688" t="s">
        <v>370</v>
      </c>
      <c r="C2" s="691" t="s">
        <v>20</v>
      </c>
      <c r="D2" s="685"/>
      <c r="E2" s="107" t="s">
        <v>22</v>
      </c>
      <c r="F2" s="107" t="s">
        <v>22</v>
      </c>
      <c r="G2" s="694" t="s">
        <v>371</v>
      </c>
      <c r="H2" s="714" t="s">
        <v>372</v>
      </c>
      <c r="I2" s="685"/>
      <c r="J2" s="685" t="s">
        <v>1007</v>
      </c>
      <c r="K2" s="685" t="s">
        <v>1618</v>
      </c>
    </row>
    <row r="3" spans="1:11" ht="15" hidden="1" customHeight="1">
      <c r="A3" s="686"/>
      <c r="B3" s="689"/>
      <c r="C3" s="692"/>
      <c r="D3" s="686"/>
      <c r="E3" s="107"/>
      <c r="F3" s="108"/>
      <c r="G3" s="695"/>
      <c r="H3" s="715"/>
      <c r="I3" s="686"/>
      <c r="J3" s="686"/>
      <c r="K3" s="686"/>
    </row>
    <row r="4" spans="1:11" ht="15" hidden="1" customHeight="1">
      <c r="A4" s="686"/>
      <c r="B4" s="689"/>
      <c r="C4" s="692"/>
      <c r="D4" s="686"/>
      <c r="E4" s="709"/>
      <c r="F4" s="108" t="s">
        <v>23</v>
      </c>
      <c r="G4" s="695"/>
      <c r="H4" s="715"/>
      <c r="I4" s="686"/>
      <c r="J4" s="686"/>
      <c r="K4" s="686"/>
    </row>
    <row r="5" spans="1:11" ht="33" hidden="1" customHeight="1">
      <c r="A5" s="686"/>
      <c r="B5" s="689"/>
      <c r="C5" s="692"/>
      <c r="D5" s="686"/>
      <c r="E5" s="710"/>
      <c r="F5" s="108"/>
      <c r="G5" s="696"/>
      <c r="H5" s="716"/>
      <c r="I5" s="687"/>
      <c r="J5" s="687"/>
      <c r="K5" s="687"/>
    </row>
    <row r="6" spans="1:11" ht="20.25" hidden="1" customHeight="1">
      <c r="A6" s="686"/>
      <c r="B6" s="689"/>
      <c r="C6" s="692"/>
      <c r="D6" s="686"/>
      <c r="E6" s="107"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07"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07"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10">
        <f>E22+E31+E35+E39+E43+E51</f>
        <v>16530000</v>
      </c>
      <c r="F18" s="119">
        <v>1734805.6</v>
      </c>
      <c r="G18" s="700"/>
      <c r="H18" s="701"/>
      <c r="I18" s="701"/>
      <c r="J18" s="701"/>
      <c r="K18" s="702"/>
    </row>
    <row r="19" spans="1:11">
      <c r="A19" s="686"/>
      <c r="B19" s="689"/>
      <c r="C19" s="692"/>
      <c r="D19" s="686"/>
      <c r="E19" s="709"/>
      <c r="F19" s="111" t="s">
        <v>23</v>
      </c>
      <c r="G19" s="703"/>
      <c r="H19" s="704"/>
      <c r="I19" s="704"/>
      <c r="J19" s="704"/>
      <c r="K19" s="705"/>
    </row>
    <row r="20" spans="1:11">
      <c r="A20" s="687"/>
      <c r="B20" s="690"/>
      <c r="C20" s="693"/>
      <c r="D20" s="687"/>
      <c r="E20" s="710"/>
      <c r="F20" s="119">
        <v>1474584.76</v>
      </c>
      <c r="G20" s="706"/>
      <c r="H20" s="707"/>
      <c r="I20" s="707"/>
      <c r="J20" s="707"/>
      <c r="K20" s="708"/>
    </row>
    <row r="21" spans="1:11" ht="20.25" customHeight="1">
      <c r="A21" s="717" t="s">
        <v>18</v>
      </c>
      <c r="B21" s="720" t="s">
        <v>373</v>
      </c>
      <c r="C21" s="717" t="s">
        <v>20</v>
      </c>
      <c r="D21" s="723"/>
      <c r="E21" s="107" t="s">
        <v>22</v>
      </c>
      <c r="F21" s="107" t="s">
        <v>22</v>
      </c>
      <c r="G21" s="698" t="s">
        <v>21</v>
      </c>
      <c r="H21" s="703" t="s">
        <v>21</v>
      </c>
      <c r="I21" s="705"/>
      <c r="J21" s="698" t="s">
        <v>21</v>
      </c>
      <c r="K21" s="712"/>
    </row>
    <row r="22" spans="1:11">
      <c r="A22" s="718"/>
      <c r="B22" s="721"/>
      <c r="C22" s="718"/>
      <c r="D22" s="724"/>
      <c r="E22" s="125">
        <v>3700000</v>
      </c>
      <c r="F22" s="107">
        <v>0</v>
      </c>
      <c r="G22" s="698"/>
      <c r="H22" s="703"/>
      <c r="I22" s="705"/>
      <c r="J22" s="698"/>
      <c r="K22" s="712"/>
    </row>
    <row r="23" spans="1:11">
      <c r="A23" s="718"/>
      <c r="B23" s="721"/>
      <c r="C23" s="718"/>
      <c r="D23" s="724"/>
      <c r="E23" s="709"/>
      <c r="F23" s="107" t="s">
        <v>23</v>
      </c>
      <c r="G23" s="698"/>
      <c r="H23" s="703"/>
      <c r="I23" s="705"/>
      <c r="J23" s="698"/>
      <c r="K23" s="712"/>
    </row>
    <row r="24" spans="1:11" ht="27.75" customHeight="1">
      <c r="A24" s="719"/>
      <c r="B24" s="722"/>
      <c r="C24" s="719"/>
      <c r="D24" s="725"/>
      <c r="E24" s="710"/>
      <c r="F24" s="107">
        <v>0</v>
      </c>
      <c r="G24" s="699"/>
      <c r="H24" s="706"/>
      <c r="I24" s="708"/>
      <c r="J24" s="699"/>
      <c r="K24" s="713"/>
    </row>
    <row r="25" spans="1:11" ht="20.25" customHeight="1">
      <c r="A25" s="717" t="s">
        <v>18</v>
      </c>
      <c r="B25" s="720" t="s">
        <v>374</v>
      </c>
      <c r="C25" s="717" t="s">
        <v>20</v>
      </c>
      <c r="D25" s="723"/>
      <c r="E25" s="107" t="s">
        <v>22</v>
      </c>
      <c r="F25" s="107" t="s">
        <v>22</v>
      </c>
      <c r="G25" s="697" t="s">
        <v>21</v>
      </c>
      <c r="H25" s="700" t="s">
        <v>21</v>
      </c>
      <c r="I25" s="702"/>
      <c r="J25" s="697" t="s">
        <v>21</v>
      </c>
      <c r="K25" s="711"/>
    </row>
    <row r="26" spans="1:11">
      <c r="A26" s="718"/>
      <c r="B26" s="721"/>
      <c r="C26" s="718"/>
      <c r="D26" s="724"/>
      <c r="E26" s="126">
        <v>600000</v>
      </c>
      <c r="F26" s="107">
        <v>0</v>
      </c>
      <c r="G26" s="698"/>
      <c r="H26" s="703"/>
      <c r="I26" s="705"/>
      <c r="J26" s="698"/>
      <c r="K26" s="712"/>
    </row>
    <row r="27" spans="1:11">
      <c r="A27" s="718"/>
      <c r="B27" s="721"/>
      <c r="C27" s="718"/>
      <c r="D27" s="724"/>
      <c r="E27" s="728"/>
      <c r="F27" s="107" t="s">
        <v>23</v>
      </c>
      <c r="G27" s="698"/>
      <c r="H27" s="703"/>
      <c r="I27" s="705"/>
      <c r="J27" s="698"/>
      <c r="K27" s="712"/>
    </row>
    <row r="28" spans="1:11" ht="19.5" customHeight="1">
      <c r="A28" s="718"/>
      <c r="B28" s="721"/>
      <c r="C28" s="718"/>
      <c r="D28" s="724"/>
      <c r="E28" s="729"/>
      <c r="F28" s="127">
        <v>0</v>
      </c>
      <c r="G28" s="698"/>
      <c r="H28" s="703"/>
      <c r="I28" s="705"/>
      <c r="J28" s="698"/>
      <c r="K28" s="712"/>
    </row>
    <row r="29" spans="1:11" ht="15" hidden="1" customHeight="1">
      <c r="A29" s="719"/>
      <c r="B29" s="722"/>
      <c r="C29" s="719"/>
      <c r="D29" s="725"/>
      <c r="E29" s="730"/>
      <c r="F29" s="107"/>
      <c r="G29" s="699"/>
      <c r="H29" s="706"/>
      <c r="I29" s="708"/>
      <c r="J29" s="699"/>
      <c r="K29" s="713"/>
    </row>
    <row r="30" spans="1:11" ht="20.25" customHeight="1">
      <c r="A30" s="717" t="s">
        <v>18</v>
      </c>
      <c r="B30" s="720" t="s">
        <v>375</v>
      </c>
      <c r="C30" s="717" t="s">
        <v>20</v>
      </c>
      <c r="D30" s="723"/>
      <c r="E30" s="114" t="s">
        <v>22</v>
      </c>
      <c r="F30" s="114" t="s">
        <v>22</v>
      </c>
      <c r="G30" s="697" t="s">
        <v>21</v>
      </c>
      <c r="H30" s="700" t="s">
        <v>21</v>
      </c>
      <c r="I30" s="702"/>
      <c r="J30" s="697" t="s">
        <v>21</v>
      </c>
      <c r="K30" s="711"/>
    </row>
    <row r="31" spans="1:11">
      <c r="A31" s="718"/>
      <c r="B31" s="721"/>
      <c r="C31" s="718"/>
      <c r="D31" s="724"/>
      <c r="E31" s="115">
        <v>330000</v>
      </c>
      <c r="F31" s="114">
        <v>0</v>
      </c>
      <c r="G31" s="698"/>
      <c r="H31" s="703"/>
      <c r="I31" s="705"/>
      <c r="J31" s="698"/>
      <c r="K31" s="712"/>
    </row>
    <row r="32" spans="1:11">
      <c r="A32" s="718"/>
      <c r="B32" s="721"/>
      <c r="C32" s="718"/>
      <c r="D32" s="724"/>
      <c r="E32" s="726"/>
      <c r="F32" s="114" t="s">
        <v>23</v>
      </c>
      <c r="G32" s="698"/>
      <c r="H32" s="703"/>
      <c r="I32" s="705"/>
      <c r="J32" s="698"/>
      <c r="K32" s="712"/>
    </row>
    <row r="33" spans="1:11" ht="18.75" customHeight="1">
      <c r="A33" s="719"/>
      <c r="B33" s="722"/>
      <c r="C33" s="719"/>
      <c r="D33" s="725"/>
      <c r="E33" s="727"/>
      <c r="F33" s="114">
        <v>0</v>
      </c>
      <c r="G33" s="699"/>
      <c r="H33" s="706"/>
      <c r="I33" s="708"/>
      <c r="J33" s="699"/>
      <c r="K33" s="713"/>
    </row>
    <row r="34" spans="1:11" ht="20.25" customHeight="1">
      <c r="A34" s="717" t="s">
        <v>18</v>
      </c>
      <c r="B34" s="720" t="s">
        <v>376</v>
      </c>
      <c r="C34" s="717" t="s">
        <v>20</v>
      </c>
      <c r="D34" s="723"/>
      <c r="E34" s="114" t="s">
        <v>22</v>
      </c>
      <c r="F34" s="114" t="s">
        <v>22</v>
      </c>
      <c r="G34" s="697" t="s">
        <v>21</v>
      </c>
      <c r="H34" s="700" t="s">
        <v>21</v>
      </c>
      <c r="I34" s="702"/>
      <c r="J34" s="697" t="s">
        <v>21</v>
      </c>
      <c r="K34" s="711"/>
    </row>
    <row r="35" spans="1:11">
      <c r="A35" s="718"/>
      <c r="B35" s="721"/>
      <c r="C35" s="718"/>
      <c r="D35" s="724"/>
      <c r="E35" s="115">
        <v>4000000</v>
      </c>
      <c r="F35" s="114">
        <v>0</v>
      </c>
      <c r="G35" s="698"/>
      <c r="H35" s="703"/>
      <c r="I35" s="705"/>
      <c r="J35" s="698"/>
      <c r="K35" s="712"/>
    </row>
    <row r="36" spans="1:11">
      <c r="A36" s="718"/>
      <c r="B36" s="721"/>
      <c r="C36" s="718"/>
      <c r="D36" s="724"/>
      <c r="E36" s="726"/>
      <c r="F36" s="114" t="s">
        <v>23</v>
      </c>
      <c r="G36" s="698"/>
      <c r="H36" s="703"/>
      <c r="I36" s="705"/>
      <c r="J36" s="698"/>
      <c r="K36" s="712"/>
    </row>
    <row r="37" spans="1:11">
      <c r="A37" s="719"/>
      <c r="B37" s="722"/>
      <c r="C37" s="719"/>
      <c r="D37" s="725"/>
      <c r="E37" s="727"/>
      <c r="F37" s="114">
        <v>0</v>
      </c>
      <c r="G37" s="699"/>
      <c r="H37" s="706"/>
      <c r="I37" s="708"/>
      <c r="J37" s="699"/>
      <c r="K37" s="713"/>
    </row>
    <row r="38" spans="1:11" ht="20.25" customHeight="1">
      <c r="A38" s="717" t="s">
        <v>18</v>
      </c>
      <c r="B38" s="720" t="s">
        <v>377</v>
      </c>
      <c r="C38" s="717" t="s">
        <v>20</v>
      </c>
      <c r="D38" s="723"/>
      <c r="E38" s="114" t="s">
        <v>22</v>
      </c>
      <c r="F38" s="114" t="s">
        <v>22</v>
      </c>
      <c r="G38" s="697" t="s">
        <v>21</v>
      </c>
      <c r="H38" s="700" t="s">
        <v>21</v>
      </c>
      <c r="I38" s="702"/>
      <c r="J38" s="697" t="s">
        <v>21</v>
      </c>
      <c r="K38" s="711"/>
    </row>
    <row r="39" spans="1:11">
      <c r="A39" s="718"/>
      <c r="B39" s="721"/>
      <c r="C39" s="718"/>
      <c r="D39" s="724"/>
      <c r="E39" s="115">
        <v>500000</v>
      </c>
      <c r="F39" s="114">
        <v>0</v>
      </c>
      <c r="G39" s="698"/>
      <c r="H39" s="703"/>
      <c r="I39" s="705"/>
      <c r="J39" s="698"/>
      <c r="K39" s="712"/>
    </row>
    <row r="40" spans="1:11">
      <c r="A40" s="718"/>
      <c r="B40" s="721"/>
      <c r="C40" s="718"/>
      <c r="D40" s="724"/>
      <c r="E40" s="726"/>
      <c r="F40" s="114" t="s">
        <v>23</v>
      </c>
      <c r="G40" s="698"/>
      <c r="H40" s="703"/>
      <c r="I40" s="705"/>
      <c r="J40" s="698"/>
      <c r="K40" s="712"/>
    </row>
    <row r="41" spans="1:11">
      <c r="A41" s="719"/>
      <c r="B41" s="722"/>
      <c r="C41" s="719"/>
      <c r="D41" s="725"/>
      <c r="E41" s="727"/>
      <c r="F41" s="114">
        <v>0</v>
      </c>
      <c r="G41" s="699"/>
      <c r="H41" s="706"/>
      <c r="I41" s="708"/>
      <c r="J41" s="699"/>
      <c r="K41" s="713"/>
    </row>
    <row r="42" spans="1:11" ht="20.25" customHeight="1">
      <c r="A42" s="717" t="s">
        <v>18</v>
      </c>
      <c r="B42" s="720" t="s">
        <v>378</v>
      </c>
      <c r="C42" s="717" t="s">
        <v>20</v>
      </c>
      <c r="D42" s="723"/>
      <c r="E42" s="114" t="s">
        <v>22</v>
      </c>
      <c r="F42" s="114" t="s">
        <v>22</v>
      </c>
      <c r="G42" s="697" t="s">
        <v>21</v>
      </c>
      <c r="H42" s="700" t="s">
        <v>21</v>
      </c>
      <c r="I42" s="702"/>
      <c r="J42" s="697" t="s">
        <v>21</v>
      </c>
      <c r="K42" s="120" t="s">
        <v>894</v>
      </c>
    </row>
    <row r="43" spans="1:11">
      <c r="A43" s="718"/>
      <c r="B43" s="721"/>
      <c r="C43" s="718"/>
      <c r="D43" s="724"/>
      <c r="E43" s="115">
        <v>7000000</v>
      </c>
      <c r="F43" s="114">
        <v>1734805.6</v>
      </c>
      <c r="G43" s="698"/>
      <c r="H43" s="703"/>
      <c r="I43" s="705"/>
      <c r="J43" s="698"/>
      <c r="K43" s="121"/>
    </row>
    <row r="44" spans="1:11">
      <c r="A44" s="718"/>
      <c r="B44" s="721"/>
      <c r="C44" s="718"/>
      <c r="D44" s="724"/>
      <c r="E44" s="726"/>
      <c r="F44" s="114" t="s">
        <v>23</v>
      </c>
      <c r="G44" s="698"/>
      <c r="H44" s="703"/>
      <c r="I44" s="705"/>
      <c r="J44" s="698"/>
      <c r="K44" s="121"/>
    </row>
    <row r="45" spans="1:11">
      <c r="A45" s="719"/>
      <c r="B45" s="722"/>
      <c r="C45" s="719"/>
      <c r="D45" s="725"/>
      <c r="E45" s="727"/>
      <c r="F45" s="114">
        <v>1474584.76</v>
      </c>
      <c r="G45" s="699"/>
      <c r="H45" s="706"/>
      <c r="I45" s="708"/>
      <c r="J45" s="699"/>
      <c r="K45" s="122"/>
    </row>
    <row r="46" spans="1:11" ht="20.25" customHeight="1">
      <c r="A46" s="496"/>
      <c r="B46" s="629" t="s">
        <v>893</v>
      </c>
      <c r="C46" s="496"/>
      <c r="D46" s="632"/>
      <c r="E46" s="632"/>
      <c r="F46" s="1" t="s">
        <v>22</v>
      </c>
      <c r="G46" s="645" t="s">
        <v>21</v>
      </c>
      <c r="H46" s="646" t="s">
        <v>21</v>
      </c>
      <c r="I46" s="647"/>
      <c r="J46" s="645" t="s">
        <v>21</v>
      </c>
      <c r="K46" s="648" t="s">
        <v>894</v>
      </c>
    </row>
    <row r="47" spans="1:11">
      <c r="A47" s="497"/>
      <c r="B47" s="630"/>
      <c r="C47" s="497"/>
      <c r="D47" s="633"/>
      <c r="E47" s="683"/>
      <c r="F47" s="1">
        <v>1734805.6</v>
      </c>
      <c r="G47" s="635"/>
      <c r="H47" s="639"/>
      <c r="I47" s="640"/>
      <c r="J47" s="635"/>
      <c r="K47" s="731"/>
    </row>
    <row r="48" spans="1:11">
      <c r="A48" s="497"/>
      <c r="B48" s="630"/>
      <c r="C48" s="497"/>
      <c r="D48" s="633"/>
      <c r="E48" s="683"/>
      <c r="F48" s="1" t="s">
        <v>23</v>
      </c>
      <c r="G48" s="635"/>
      <c r="H48" s="639"/>
      <c r="I48" s="640"/>
      <c r="J48" s="635"/>
      <c r="K48" s="731"/>
    </row>
    <row r="49" spans="1:11" ht="40.5" customHeight="1">
      <c r="A49" s="498"/>
      <c r="B49" s="631"/>
      <c r="C49" s="498"/>
      <c r="D49" s="634"/>
      <c r="E49" s="684"/>
      <c r="F49" s="1">
        <v>1474584.76</v>
      </c>
      <c r="G49" s="636"/>
      <c r="H49" s="641"/>
      <c r="I49" s="642"/>
      <c r="J49" s="636"/>
      <c r="K49" s="732"/>
    </row>
    <row r="50" spans="1:11" ht="20.25" customHeight="1">
      <c r="A50" s="717" t="s">
        <v>18</v>
      </c>
      <c r="B50" s="720" t="s">
        <v>379</v>
      </c>
      <c r="C50" s="717" t="s">
        <v>20</v>
      </c>
      <c r="D50" s="723"/>
      <c r="E50" s="114" t="s">
        <v>22</v>
      </c>
      <c r="F50" s="114" t="s">
        <v>22</v>
      </c>
      <c r="G50" s="697" t="s">
        <v>21</v>
      </c>
      <c r="H50" s="700" t="s">
        <v>21</v>
      </c>
      <c r="I50" s="702"/>
      <c r="J50" s="697" t="s">
        <v>21</v>
      </c>
      <c r="K50" s="711"/>
    </row>
    <row r="51" spans="1:11">
      <c r="A51" s="718"/>
      <c r="B51" s="721"/>
      <c r="C51" s="718"/>
      <c r="D51" s="724"/>
      <c r="E51" s="115">
        <v>1000000</v>
      </c>
      <c r="F51" s="114">
        <v>0</v>
      </c>
      <c r="G51" s="698"/>
      <c r="H51" s="703"/>
      <c r="I51" s="705"/>
      <c r="J51" s="698"/>
      <c r="K51" s="712"/>
    </row>
    <row r="52" spans="1:11">
      <c r="A52" s="718"/>
      <c r="B52" s="721"/>
      <c r="C52" s="718"/>
      <c r="D52" s="724"/>
      <c r="E52" s="726"/>
      <c r="F52" s="114" t="s">
        <v>23</v>
      </c>
      <c r="G52" s="698"/>
      <c r="H52" s="703"/>
      <c r="I52" s="705"/>
      <c r="J52" s="698"/>
      <c r="K52" s="712"/>
    </row>
    <row r="53" spans="1:11">
      <c r="A53" s="719"/>
      <c r="B53" s="722"/>
      <c r="C53" s="719"/>
      <c r="D53" s="725"/>
      <c r="E53" s="727"/>
      <c r="F53" s="114">
        <v>0</v>
      </c>
      <c r="G53" s="699"/>
      <c r="H53" s="706"/>
      <c r="I53" s="708"/>
      <c r="J53" s="699"/>
      <c r="K53" s="713"/>
    </row>
  </sheetData>
  <mergeCells count="98">
    <mergeCell ref="A50:A53"/>
    <mergeCell ref="B50:B53"/>
    <mergeCell ref="C50:C53"/>
    <mergeCell ref="D50:D53"/>
    <mergeCell ref="G50:G53"/>
    <mergeCell ref="E52:E53"/>
    <mergeCell ref="H50:I53"/>
    <mergeCell ref="J50:J53"/>
    <mergeCell ref="K50:K53"/>
    <mergeCell ref="H46:I49"/>
    <mergeCell ref="J46:J49"/>
    <mergeCell ref="K46:K49"/>
    <mergeCell ref="D42:D45"/>
    <mergeCell ref="D38:D41"/>
    <mergeCell ref="G42:G45"/>
    <mergeCell ref="H42:I45"/>
    <mergeCell ref="J42:J45"/>
    <mergeCell ref="G38:G41"/>
    <mergeCell ref="H38:I41"/>
    <mergeCell ref="J38:J41"/>
    <mergeCell ref="E44:E45"/>
    <mergeCell ref="C34:C37"/>
    <mergeCell ref="A42:A45"/>
    <mergeCell ref="B42:B45"/>
    <mergeCell ref="C42:C45"/>
    <mergeCell ref="A38:A41"/>
    <mergeCell ref="B38:B41"/>
    <mergeCell ref="C38:C41"/>
    <mergeCell ref="K25:K29"/>
    <mergeCell ref="E27:E29"/>
    <mergeCell ref="H30:I33"/>
    <mergeCell ref="J30:J33"/>
    <mergeCell ref="K30:K33"/>
    <mergeCell ref="K38:K41"/>
    <mergeCell ref="E40:E41"/>
    <mergeCell ref="A30:A33"/>
    <mergeCell ref="B30:B33"/>
    <mergeCell ref="C30:C33"/>
    <mergeCell ref="D30:D33"/>
    <mergeCell ref="G30:G33"/>
    <mergeCell ref="E32:E33"/>
    <mergeCell ref="D34:D37"/>
    <mergeCell ref="H34:I37"/>
    <mergeCell ref="J34:J37"/>
    <mergeCell ref="K34:K37"/>
    <mergeCell ref="E36:E37"/>
    <mergeCell ref="G34:G37"/>
    <mergeCell ref="A34:A37"/>
    <mergeCell ref="B34:B37"/>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A46:A49"/>
    <mergeCell ref="B46:B49"/>
    <mergeCell ref="C46:C49"/>
    <mergeCell ref="D46:D49"/>
    <mergeCell ref="G46:G49"/>
    <mergeCell ref="E46:E49"/>
  </mergeCells>
  <pageMargins left="0.98425196850393704" right="0.19685039370078741" top="0.74803149606299213" bottom="0.74803149606299213" header="0.31496062992125984" footer="0.31496062992125984"/>
  <pageSetup paperSize="8" firstPageNumber="80" orientation="portrait" useFirstPageNumber="1" r:id="rId1"/>
  <headerFooter>
    <oddFooter>&amp;R&amp;P</oddFooter>
  </headerFooter>
</worksheet>
</file>

<file path=xl/worksheets/sheet41.xml><?xml version="1.0" encoding="utf-8"?>
<worksheet xmlns="http://schemas.openxmlformats.org/spreadsheetml/2006/main" xmlns:r="http://schemas.openxmlformats.org/officeDocument/2006/relationships">
  <dimension ref="A2:K57"/>
  <sheetViews>
    <sheetView topLeftCell="A30" workbookViewId="0">
      <selection activeCell="F2" sqref="F2"/>
    </sheetView>
  </sheetViews>
  <sheetFormatPr defaultRowHeight="15"/>
  <cols>
    <col min="2" max="2" width="20.85546875" customWidth="1"/>
    <col min="4" max="4" width="7.7109375" customWidth="1"/>
    <col min="5" max="5" width="11.42578125" customWidth="1"/>
    <col min="6" max="6" width="11.7109375" customWidth="1"/>
    <col min="8" max="8" width="7.140625" customWidth="1"/>
    <col min="9" max="9" width="7.5703125" customWidth="1"/>
    <col min="10" max="10" width="11.7109375" customWidth="1"/>
    <col min="11" max="11" width="22.140625" customWidth="1"/>
  </cols>
  <sheetData>
    <row r="2" spans="1:11" ht="210" customHeight="1">
      <c r="A2" s="672" t="s">
        <v>15</v>
      </c>
      <c r="B2" s="673" t="s">
        <v>380</v>
      </c>
      <c r="C2" s="674" t="s">
        <v>20</v>
      </c>
      <c r="D2" s="672"/>
      <c r="E2" s="308" t="s">
        <v>22</v>
      </c>
      <c r="F2" s="308" t="s">
        <v>22</v>
      </c>
      <c r="G2" s="675" t="s">
        <v>381</v>
      </c>
      <c r="H2" s="672">
        <v>6</v>
      </c>
      <c r="I2" s="672">
        <v>2</v>
      </c>
      <c r="J2" s="672" t="s">
        <v>1006</v>
      </c>
      <c r="K2" s="672" t="s">
        <v>1641</v>
      </c>
    </row>
    <row r="3" spans="1:11" ht="15" hidden="1" customHeight="1">
      <c r="A3" s="672"/>
      <c r="B3" s="673"/>
      <c r="C3" s="674"/>
      <c r="D3" s="672"/>
      <c r="E3" s="308"/>
      <c r="F3" s="307"/>
      <c r="G3" s="675"/>
      <c r="H3" s="672"/>
      <c r="I3" s="672"/>
      <c r="J3" s="672"/>
      <c r="K3" s="672"/>
    </row>
    <row r="4" spans="1:11" ht="15" hidden="1" customHeight="1">
      <c r="A4" s="672"/>
      <c r="B4" s="673"/>
      <c r="C4" s="674"/>
      <c r="D4" s="672"/>
      <c r="E4" s="671"/>
      <c r="F4" s="307" t="s">
        <v>23</v>
      </c>
      <c r="G4" s="675"/>
      <c r="H4" s="672"/>
      <c r="I4" s="672"/>
      <c r="J4" s="672"/>
      <c r="K4" s="672"/>
    </row>
    <row r="5" spans="1:11" ht="33" hidden="1" customHeight="1">
      <c r="A5" s="672"/>
      <c r="B5" s="673"/>
      <c r="C5" s="674"/>
      <c r="D5" s="672"/>
      <c r="E5" s="671"/>
      <c r="F5" s="307"/>
      <c r="G5" s="675"/>
      <c r="H5" s="672"/>
      <c r="I5" s="672"/>
      <c r="J5" s="672"/>
      <c r="K5" s="672"/>
    </row>
    <row r="6" spans="1:11" ht="20.25" hidden="1" customHeight="1">
      <c r="A6" s="672"/>
      <c r="B6" s="673"/>
      <c r="C6" s="674"/>
      <c r="D6" s="672"/>
      <c r="E6" s="308" t="s">
        <v>22</v>
      </c>
      <c r="F6" s="307" t="s">
        <v>22</v>
      </c>
      <c r="G6" s="669" t="s">
        <v>21</v>
      </c>
      <c r="H6" s="669" t="s">
        <v>21</v>
      </c>
      <c r="I6" s="669"/>
      <c r="J6" s="669" t="s">
        <v>21</v>
      </c>
      <c r="K6" s="670"/>
    </row>
    <row r="7" spans="1:11" ht="15" hidden="1" customHeight="1">
      <c r="A7" s="672"/>
      <c r="B7" s="673"/>
      <c r="C7" s="674"/>
      <c r="D7" s="672"/>
      <c r="E7" s="300">
        <v>59166800</v>
      </c>
      <c r="F7" s="307"/>
      <c r="G7" s="669"/>
      <c r="H7" s="669"/>
      <c r="I7" s="669"/>
      <c r="J7" s="669"/>
      <c r="K7" s="670"/>
    </row>
    <row r="8" spans="1:11" ht="15" hidden="1" customHeight="1">
      <c r="A8" s="672"/>
      <c r="B8" s="673"/>
      <c r="C8" s="674"/>
      <c r="D8" s="672"/>
      <c r="E8" s="671"/>
      <c r="F8" s="307" t="s">
        <v>23</v>
      </c>
      <c r="G8" s="669"/>
      <c r="H8" s="669"/>
      <c r="I8" s="669"/>
      <c r="J8" s="669"/>
      <c r="K8" s="670"/>
    </row>
    <row r="9" spans="1:11" ht="15" hidden="1" customHeight="1">
      <c r="A9" s="672"/>
      <c r="B9" s="673"/>
      <c r="C9" s="674"/>
      <c r="D9" s="672"/>
      <c r="E9" s="671"/>
      <c r="F9" s="307"/>
      <c r="G9" s="669"/>
      <c r="H9" s="669"/>
      <c r="I9" s="669"/>
      <c r="J9" s="669"/>
      <c r="K9" s="670"/>
    </row>
    <row r="10" spans="1:11" ht="20.25" hidden="1" customHeight="1">
      <c r="A10" s="672"/>
      <c r="B10" s="673"/>
      <c r="C10" s="674"/>
      <c r="D10" s="672"/>
      <c r="E10" s="308" t="s">
        <v>22</v>
      </c>
      <c r="F10" s="307" t="s">
        <v>22</v>
      </c>
      <c r="G10" s="669" t="s">
        <v>21</v>
      </c>
      <c r="H10" s="669" t="s">
        <v>21</v>
      </c>
      <c r="I10" s="669"/>
      <c r="J10" s="669" t="s">
        <v>21</v>
      </c>
      <c r="K10" s="670"/>
    </row>
    <row r="11" spans="1:11" ht="15" hidden="1" customHeight="1">
      <c r="A11" s="672"/>
      <c r="B11" s="673"/>
      <c r="C11" s="674"/>
      <c r="D11" s="672"/>
      <c r="E11" s="300">
        <v>35070000</v>
      </c>
      <c r="F11" s="307"/>
      <c r="G11" s="669"/>
      <c r="H11" s="669"/>
      <c r="I11" s="669"/>
      <c r="J11" s="669"/>
      <c r="K11" s="670"/>
    </row>
    <row r="12" spans="1:11" ht="15" hidden="1" customHeight="1">
      <c r="A12" s="672"/>
      <c r="B12" s="673"/>
      <c r="C12" s="674"/>
      <c r="D12" s="672"/>
      <c r="E12" s="671"/>
      <c r="F12" s="307" t="s">
        <v>23</v>
      </c>
      <c r="G12" s="669"/>
      <c r="H12" s="669"/>
      <c r="I12" s="669"/>
      <c r="J12" s="669"/>
      <c r="K12" s="670"/>
    </row>
    <row r="13" spans="1:11" ht="15" hidden="1" customHeight="1">
      <c r="A13" s="672"/>
      <c r="B13" s="673"/>
      <c r="C13" s="674"/>
      <c r="D13" s="672"/>
      <c r="E13" s="671"/>
      <c r="F13" s="307"/>
      <c r="G13" s="669"/>
      <c r="H13" s="669"/>
      <c r="I13" s="669"/>
      <c r="J13" s="669"/>
      <c r="K13" s="670"/>
    </row>
    <row r="14" spans="1:11" ht="20.25" hidden="1" customHeight="1">
      <c r="A14" s="672"/>
      <c r="B14" s="673"/>
      <c r="C14" s="674"/>
      <c r="D14" s="672"/>
      <c r="E14" s="308" t="s">
        <v>22</v>
      </c>
      <c r="F14" s="307" t="s">
        <v>22</v>
      </c>
      <c r="G14" s="669" t="s">
        <v>21</v>
      </c>
      <c r="H14" s="669" t="s">
        <v>21</v>
      </c>
      <c r="I14" s="669"/>
      <c r="J14" s="669" t="s">
        <v>21</v>
      </c>
      <c r="K14" s="670"/>
    </row>
    <row r="15" spans="1:11" ht="15" hidden="1" customHeight="1">
      <c r="A15" s="672"/>
      <c r="B15" s="673"/>
      <c r="C15" s="674"/>
      <c r="D15" s="672"/>
      <c r="E15" s="300">
        <v>1100000</v>
      </c>
      <c r="F15" s="307"/>
      <c r="G15" s="669"/>
      <c r="H15" s="669"/>
      <c r="I15" s="669"/>
      <c r="J15" s="669"/>
      <c r="K15" s="670"/>
    </row>
    <row r="16" spans="1:11" ht="15" hidden="1" customHeight="1">
      <c r="A16" s="672"/>
      <c r="B16" s="673"/>
      <c r="C16" s="674"/>
      <c r="D16" s="672"/>
      <c r="E16" s="671"/>
      <c r="F16" s="307" t="s">
        <v>23</v>
      </c>
      <c r="G16" s="669"/>
      <c r="H16" s="669"/>
      <c r="I16" s="669"/>
      <c r="J16" s="669"/>
      <c r="K16" s="670"/>
    </row>
    <row r="17" spans="1:11" ht="15" hidden="1" customHeight="1">
      <c r="A17" s="672"/>
      <c r="B17" s="673"/>
      <c r="C17" s="674"/>
      <c r="D17" s="672"/>
      <c r="E17" s="671"/>
      <c r="F17" s="307"/>
      <c r="G17" s="669"/>
      <c r="H17" s="669"/>
      <c r="I17" s="669"/>
      <c r="J17" s="669"/>
      <c r="K17" s="670"/>
    </row>
    <row r="18" spans="1:11">
      <c r="A18" s="672"/>
      <c r="B18" s="673"/>
      <c r="C18" s="674"/>
      <c r="D18" s="672"/>
      <c r="E18" s="308">
        <f>E22+E26+E35+E39+E43+E47+E51+E55</f>
        <v>6807000</v>
      </c>
      <c r="F18" s="308">
        <f>F26+F39+F43</f>
        <v>2404236</v>
      </c>
      <c r="G18" s="669"/>
      <c r="H18" s="669"/>
      <c r="I18" s="669"/>
      <c r="J18" s="669"/>
      <c r="K18" s="669"/>
    </row>
    <row r="19" spans="1:11">
      <c r="A19" s="672"/>
      <c r="B19" s="673"/>
      <c r="C19" s="674"/>
      <c r="D19" s="672"/>
      <c r="E19" s="671"/>
      <c r="F19" s="307" t="s">
        <v>23</v>
      </c>
      <c r="G19" s="669"/>
      <c r="H19" s="669"/>
      <c r="I19" s="669"/>
      <c r="J19" s="669"/>
      <c r="K19" s="669"/>
    </row>
    <row r="20" spans="1:11">
      <c r="A20" s="672"/>
      <c r="B20" s="673"/>
      <c r="C20" s="674"/>
      <c r="D20" s="672"/>
      <c r="E20" s="671"/>
      <c r="F20" s="308">
        <f>F28+F41+F45</f>
        <v>2043600</v>
      </c>
      <c r="G20" s="669"/>
      <c r="H20" s="669"/>
      <c r="I20" s="669"/>
      <c r="J20" s="669"/>
      <c r="K20" s="669"/>
    </row>
    <row r="21" spans="1:11" ht="20.25" customHeight="1">
      <c r="A21" s="666" t="s">
        <v>18</v>
      </c>
      <c r="B21" s="667" t="s">
        <v>382</v>
      </c>
      <c r="C21" s="666" t="s">
        <v>20</v>
      </c>
      <c r="D21" s="668"/>
      <c r="E21" s="306" t="s">
        <v>22</v>
      </c>
      <c r="F21" s="306" t="s">
        <v>22</v>
      </c>
      <c r="G21" s="669" t="s">
        <v>21</v>
      </c>
      <c r="H21" s="669" t="s">
        <v>21</v>
      </c>
      <c r="I21" s="669"/>
      <c r="J21" s="669" t="s">
        <v>21</v>
      </c>
      <c r="K21" s="682"/>
    </row>
    <row r="22" spans="1:11">
      <c r="A22" s="666"/>
      <c r="B22" s="667"/>
      <c r="C22" s="666"/>
      <c r="D22" s="668"/>
      <c r="E22" s="303">
        <v>1120000</v>
      </c>
      <c r="F22" s="306">
        <v>0</v>
      </c>
      <c r="G22" s="669"/>
      <c r="H22" s="669"/>
      <c r="I22" s="669"/>
      <c r="J22" s="669"/>
      <c r="K22" s="682"/>
    </row>
    <row r="23" spans="1:11">
      <c r="A23" s="666"/>
      <c r="B23" s="667"/>
      <c r="C23" s="666"/>
      <c r="D23" s="668"/>
      <c r="E23" s="665"/>
      <c r="F23" s="306" t="s">
        <v>23</v>
      </c>
      <c r="G23" s="669"/>
      <c r="H23" s="669"/>
      <c r="I23" s="669"/>
      <c r="J23" s="669"/>
      <c r="K23" s="682"/>
    </row>
    <row r="24" spans="1:11" ht="27.75" customHeight="1">
      <c r="A24" s="666"/>
      <c r="B24" s="667"/>
      <c r="C24" s="666"/>
      <c r="D24" s="668"/>
      <c r="E24" s="665"/>
      <c r="F24" s="306">
        <v>0</v>
      </c>
      <c r="G24" s="669"/>
      <c r="H24" s="669"/>
      <c r="I24" s="669"/>
      <c r="J24" s="669"/>
      <c r="K24" s="682"/>
    </row>
    <row r="25" spans="1:11" ht="20.25" customHeight="1">
      <c r="A25" s="666" t="s">
        <v>18</v>
      </c>
      <c r="B25" s="667" t="s">
        <v>383</v>
      </c>
      <c r="C25" s="666" t="s">
        <v>20</v>
      </c>
      <c r="D25" s="668"/>
      <c r="E25" s="308" t="s">
        <v>22</v>
      </c>
      <c r="F25" s="308" t="s">
        <v>22</v>
      </c>
      <c r="G25" s="669" t="s">
        <v>21</v>
      </c>
      <c r="H25" s="669" t="s">
        <v>21</v>
      </c>
      <c r="I25" s="669"/>
      <c r="J25" s="669" t="s">
        <v>21</v>
      </c>
      <c r="K25" s="681" t="s">
        <v>1642</v>
      </c>
    </row>
    <row r="26" spans="1:11">
      <c r="A26" s="666"/>
      <c r="B26" s="667"/>
      <c r="C26" s="666"/>
      <c r="D26" s="668"/>
      <c r="E26" s="313">
        <v>967000</v>
      </c>
      <c r="F26" s="308">
        <v>357000</v>
      </c>
      <c r="G26" s="669"/>
      <c r="H26" s="669"/>
      <c r="I26" s="669"/>
      <c r="J26" s="669"/>
      <c r="K26" s="681"/>
    </row>
    <row r="27" spans="1:11">
      <c r="A27" s="666"/>
      <c r="B27" s="667"/>
      <c r="C27" s="666"/>
      <c r="D27" s="668"/>
      <c r="E27" s="733"/>
      <c r="F27" s="308" t="s">
        <v>23</v>
      </c>
      <c r="G27" s="669"/>
      <c r="H27" s="669"/>
      <c r="I27" s="669"/>
      <c r="J27" s="669"/>
      <c r="K27" s="681"/>
    </row>
    <row r="28" spans="1:11" ht="19.5" customHeight="1">
      <c r="A28" s="666"/>
      <c r="B28" s="667"/>
      <c r="C28" s="666"/>
      <c r="D28" s="668"/>
      <c r="E28" s="734"/>
      <c r="F28" s="308">
        <v>303450</v>
      </c>
      <c r="G28" s="669"/>
      <c r="H28" s="669"/>
      <c r="I28" s="669"/>
      <c r="J28" s="669"/>
      <c r="K28" s="681"/>
    </row>
    <row r="29" spans="1:11" ht="12" customHeight="1">
      <c r="A29" s="666"/>
      <c r="B29" s="667"/>
      <c r="C29" s="666"/>
      <c r="D29" s="668"/>
      <c r="E29" s="734"/>
      <c r="F29" s="308"/>
      <c r="G29" s="669"/>
      <c r="H29" s="669"/>
      <c r="I29" s="669"/>
      <c r="J29" s="669"/>
      <c r="K29" s="681"/>
    </row>
    <row r="30" spans="1:11" ht="19.5" customHeight="1">
      <c r="A30" s="446"/>
      <c r="B30" s="447" t="s">
        <v>898</v>
      </c>
      <c r="C30" s="446"/>
      <c r="D30" s="448"/>
      <c r="E30" s="448"/>
      <c r="F30" s="305" t="s">
        <v>22</v>
      </c>
      <c r="G30" s="449" t="s">
        <v>21</v>
      </c>
      <c r="H30" s="449" t="s">
        <v>21</v>
      </c>
      <c r="I30" s="449"/>
      <c r="J30" s="449" t="s">
        <v>21</v>
      </c>
      <c r="K30" s="450" t="s">
        <v>1642</v>
      </c>
    </row>
    <row r="31" spans="1:11" ht="18.75" customHeight="1">
      <c r="A31" s="446"/>
      <c r="B31" s="447"/>
      <c r="C31" s="446"/>
      <c r="D31" s="448"/>
      <c r="E31" s="488"/>
      <c r="F31" s="305">
        <v>357000</v>
      </c>
      <c r="G31" s="449"/>
      <c r="H31" s="449"/>
      <c r="I31" s="449"/>
      <c r="J31" s="449"/>
      <c r="K31" s="450"/>
    </row>
    <row r="32" spans="1:11" ht="18.75" customHeight="1">
      <c r="A32" s="446"/>
      <c r="B32" s="447"/>
      <c r="C32" s="446"/>
      <c r="D32" s="448"/>
      <c r="E32" s="488"/>
      <c r="F32" s="305" t="s">
        <v>23</v>
      </c>
      <c r="G32" s="449"/>
      <c r="H32" s="449"/>
      <c r="I32" s="449"/>
      <c r="J32" s="449"/>
      <c r="K32" s="450"/>
    </row>
    <row r="33" spans="1:11" ht="18" customHeight="1">
      <c r="A33" s="446"/>
      <c r="B33" s="447"/>
      <c r="C33" s="446"/>
      <c r="D33" s="448"/>
      <c r="E33" s="488"/>
      <c r="F33" s="305">
        <v>303450</v>
      </c>
      <c r="G33" s="449"/>
      <c r="H33" s="449"/>
      <c r="I33" s="449"/>
      <c r="J33" s="449"/>
      <c r="K33" s="450"/>
    </row>
    <row r="34" spans="1:11" ht="20.25" customHeight="1">
      <c r="A34" s="666" t="s">
        <v>18</v>
      </c>
      <c r="B34" s="667" t="s">
        <v>384</v>
      </c>
      <c r="C34" s="666" t="s">
        <v>20</v>
      </c>
      <c r="D34" s="668"/>
      <c r="E34" s="306" t="s">
        <v>22</v>
      </c>
      <c r="F34" s="306" t="s">
        <v>22</v>
      </c>
      <c r="G34" s="669" t="s">
        <v>21</v>
      </c>
      <c r="H34" s="669" t="s">
        <v>21</v>
      </c>
      <c r="I34" s="669"/>
      <c r="J34" s="669" t="s">
        <v>21</v>
      </c>
      <c r="K34" s="682"/>
    </row>
    <row r="35" spans="1:11">
      <c r="A35" s="666"/>
      <c r="B35" s="667"/>
      <c r="C35" s="666"/>
      <c r="D35" s="668"/>
      <c r="E35" s="303">
        <v>150000</v>
      </c>
      <c r="F35" s="306">
        <v>0</v>
      </c>
      <c r="G35" s="669"/>
      <c r="H35" s="669"/>
      <c r="I35" s="669"/>
      <c r="J35" s="669"/>
      <c r="K35" s="682"/>
    </row>
    <row r="36" spans="1:11">
      <c r="A36" s="666"/>
      <c r="B36" s="667"/>
      <c r="C36" s="666"/>
      <c r="D36" s="668"/>
      <c r="E36" s="665"/>
      <c r="F36" s="306" t="s">
        <v>23</v>
      </c>
      <c r="G36" s="669"/>
      <c r="H36" s="669"/>
      <c r="I36" s="669"/>
      <c r="J36" s="669"/>
      <c r="K36" s="682"/>
    </row>
    <row r="37" spans="1:11" ht="18.75" customHeight="1">
      <c r="A37" s="666"/>
      <c r="B37" s="667"/>
      <c r="C37" s="666"/>
      <c r="D37" s="668"/>
      <c r="E37" s="665"/>
      <c r="F37" s="306">
        <v>0</v>
      </c>
      <c r="G37" s="669"/>
      <c r="H37" s="669"/>
      <c r="I37" s="669"/>
      <c r="J37" s="669"/>
      <c r="K37" s="682"/>
    </row>
    <row r="38" spans="1:11" ht="20.25" customHeight="1">
      <c r="A38" s="666" t="s">
        <v>18</v>
      </c>
      <c r="B38" s="667" t="s">
        <v>385</v>
      </c>
      <c r="C38" s="666" t="s">
        <v>20</v>
      </c>
      <c r="D38" s="668">
        <v>2012</v>
      </c>
      <c r="E38" s="306" t="s">
        <v>22</v>
      </c>
      <c r="F38" s="306" t="s">
        <v>22</v>
      </c>
      <c r="G38" s="669" t="s">
        <v>21</v>
      </c>
      <c r="H38" s="669" t="s">
        <v>21</v>
      </c>
      <c r="I38" s="669"/>
      <c r="J38" s="669" t="s">
        <v>21</v>
      </c>
      <c r="K38" s="682" t="s">
        <v>1620</v>
      </c>
    </row>
    <row r="39" spans="1:11">
      <c r="A39" s="666"/>
      <c r="B39" s="667"/>
      <c r="C39" s="666"/>
      <c r="D39" s="668"/>
      <c r="E39" s="303">
        <v>850000</v>
      </c>
      <c r="F39" s="306">
        <v>850000</v>
      </c>
      <c r="G39" s="669"/>
      <c r="H39" s="669"/>
      <c r="I39" s="669"/>
      <c r="J39" s="669"/>
      <c r="K39" s="682"/>
    </row>
    <row r="40" spans="1:11">
      <c r="A40" s="666"/>
      <c r="B40" s="667"/>
      <c r="C40" s="666"/>
      <c r="D40" s="668"/>
      <c r="E40" s="665"/>
      <c r="F40" s="306" t="s">
        <v>23</v>
      </c>
      <c r="G40" s="669"/>
      <c r="H40" s="669"/>
      <c r="I40" s="669"/>
      <c r="J40" s="669"/>
      <c r="K40" s="682"/>
    </row>
    <row r="41" spans="1:11" ht="33" customHeight="1">
      <c r="A41" s="666"/>
      <c r="B41" s="667"/>
      <c r="C41" s="666"/>
      <c r="D41" s="668"/>
      <c r="E41" s="665"/>
      <c r="F41" s="306">
        <v>722500</v>
      </c>
      <c r="G41" s="669"/>
      <c r="H41" s="669"/>
      <c r="I41" s="669"/>
      <c r="J41" s="669"/>
      <c r="K41" s="682"/>
    </row>
    <row r="42" spans="1:11" s="23" customFormat="1" ht="20.25" customHeight="1">
      <c r="A42" s="666" t="s">
        <v>18</v>
      </c>
      <c r="B42" s="667" t="s">
        <v>386</v>
      </c>
      <c r="C42" s="666" t="s">
        <v>20</v>
      </c>
      <c r="D42" s="668">
        <v>2013</v>
      </c>
      <c r="E42" s="306" t="s">
        <v>22</v>
      </c>
      <c r="F42" s="306" t="s">
        <v>22</v>
      </c>
      <c r="G42" s="669" t="s">
        <v>21</v>
      </c>
      <c r="H42" s="669" t="s">
        <v>21</v>
      </c>
      <c r="I42" s="669"/>
      <c r="J42" s="669" t="s">
        <v>21</v>
      </c>
      <c r="K42" s="682" t="s">
        <v>1619</v>
      </c>
    </row>
    <row r="43" spans="1:11" s="23" customFormat="1">
      <c r="A43" s="666"/>
      <c r="B43" s="667"/>
      <c r="C43" s="666"/>
      <c r="D43" s="668"/>
      <c r="E43" s="303">
        <v>1350000</v>
      </c>
      <c r="F43" s="306">
        <v>1197236</v>
      </c>
      <c r="G43" s="669"/>
      <c r="H43" s="669"/>
      <c r="I43" s="669"/>
      <c r="J43" s="669"/>
      <c r="K43" s="682"/>
    </row>
    <row r="44" spans="1:11" s="23" customFormat="1">
      <c r="A44" s="666"/>
      <c r="B44" s="667"/>
      <c r="C44" s="666"/>
      <c r="D44" s="668"/>
      <c r="E44" s="665"/>
      <c r="F44" s="306" t="s">
        <v>23</v>
      </c>
      <c r="G44" s="669"/>
      <c r="H44" s="669"/>
      <c r="I44" s="669"/>
      <c r="J44" s="669"/>
      <c r="K44" s="682"/>
    </row>
    <row r="45" spans="1:11" s="23" customFormat="1" ht="40.5" customHeight="1">
      <c r="A45" s="666"/>
      <c r="B45" s="667"/>
      <c r="C45" s="666"/>
      <c r="D45" s="668"/>
      <c r="E45" s="665"/>
      <c r="F45" s="306">
        <v>1017650</v>
      </c>
      <c r="G45" s="669"/>
      <c r="H45" s="669"/>
      <c r="I45" s="669"/>
      <c r="J45" s="669"/>
      <c r="K45" s="682"/>
    </row>
    <row r="46" spans="1:11" ht="20.25" customHeight="1">
      <c r="A46" s="666" t="s">
        <v>18</v>
      </c>
      <c r="B46" s="667" t="s">
        <v>387</v>
      </c>
      <c r="C46" s="666" t="s">
        <v>20</v>
      </c>
      <c r="D46" s="668"/>
      <c r="E46" s="306" t="s">
        <v>22</v>
      </c>
      <c r="F46" s="306" t="s">
        <v>22</v>
      </c>
      <c r="G46" s="669" t="s">
        <v>21</v>
      </c>
      <c r="H46" s="669" t="s">
        <v>21</v>
      </c>
      <c r="I46" s="669"/>
      <c r="J46" s="669" t="s">
        <v>21</v>
      </c>
      <c r="K46" s="682"/>
    </row>
    <row r="47" spans="1:11">
      <c r="A47" s="666"/>
      <c r="B47" s="667"/>
      <c r="C47" s="666"/>
      <c r="D47" s="668"/>
      <c r="E47" s="303">
        <v>570000</v>
      </c>
      <c r="F47" s="306">
        <v>0</v>
      </c>
      <c r="G47" s="669"/>
      <c r="H47" s="669"/>
      <c r="I47" s="669"/>
      <c r="J47" s="669"/>
      <c r="K47" s="682"/>
    </row>
    <row r="48" spans="1:11">
      <c r="A48" s="666"/>
      <c r="B48" s="667"/>
      <c r="C48" s="666"/>
      <c r="D48" s="668"/>
      <c r="E48" s="665"/>
      <c r="F48" s="306" t="s">
        <v>23</v>
      </c>
      <c r="G48" s="669"/>
      <c r="H48" s="669"/>
      <c r="I48" s="669"/>
      <c r="J48" s="669"/>
      <c r="K48" s="682"/>
    </row>
    <row r="49" spans="1:11">
      <c r="A49" s="666"/>
      <c r="B49" s="667"/>
      <c r="C49" s="666"/>
      <c r="D49" s="668"/>
      <c r="E49" s="665"/>
      <c r="F49" s="306">
        <v>0</v>
      </c>
      <c r="G49" s="669"/>
      <c r="H49" s="669"/>
      <c r="I49" s="669"/>
      <c r="J49" s="669"/>
      <c r="K49" s="682"/>
    </row>
    <row r="50" spans="1:11" ht="20.25" customHeight="1">
      <c r="A50" s="666" t="s">
        <v>18</v>
      </c>
      <c r="B50" s="667" t="s">
        <v>388</v>
      </c>
      <c r="C50" s="666" t="s">
        <v>20</v>
      </c>
      <c r="D50" s="668"/>
      <c r="E50" s="306" t="s">
        <v>22</v>
      </c>
      <c r="F50" s="306" t="s">
        <v>22</v>
      </c>
      <c r="G50" s="669" t="s">
        <v>21</v>
      </c>
      <c r="H50" s="669" t="s">
        <v>21</v>
      </c>
      <c r="I50" s="669"/>
      <c r="J50" s="669" t="s">
        <v>21</v>
      </c>
      <c r="K50" s="682"/>
    </row>
    <row r="51" spans="1:11">
      <c r="A51" s="666"/>
      <c r="B51" s="667"/>
      <c r="C51" s="666"/>
      <c r="D51" s="668"/>
      <c r="E51" s="303">
        <v>1200000</v>
      </c>
      <c r="F51" s="306">
        <v>0</v>
      </c>
      <c r="G51" s="669"/>
      <c r="H51" s="669"/>
      <c r="I51" s="669"/>
      <c r="J51" s="669"/>
      <c r="K51" s="682"/>
    </row>
    <row r="52" spans="1:11">
      <c r="A52" s="666"/>
      <c r="B52" s="667"/>
      <c r="C52" s="666"/>
      <c r="D52" s="668"/>
      <c r="E52" s="665"/>
      <c r="F52" s="306" t="s">
        <v>23</v>
      </c>
      <c r="G52" s="669"/>
      <c r="H52" s="669"/>
      <c r="I52" s="669"/>
      <c r="J52" s="669"/>
      <c r="K52" s="682"/>
    </row>
    <row r="53" spans="1:11">
      <c r="A53" s="666"/>
      <c r="B53" s="667"/>
      <c r="C53" s="666"/>
      <c r="D53" s="668"/>
      <c r="E53" s="665"/>
      <c r="F53" s="306">
        <v>0</v>
      </c>
      <c r="G53" s="669"/>
      <c r="H53" s="669"/>
      <c r="I53" s="669"/>
      <c r="J53" s="669"/>
      <c r="K53" s="682"/>
    </row>
    <row r="54" spans="1:11" ht="20.25" customHeight="1">
      <c r="A54" s="666" t="s">
        <v>18</v>
      </c>
      <c r="B54" s="667" t="s">
        <v>389</v>
      </c>
      <c r="C54" s="666" t="s">
        <v>20</v>
      </c>
      <c r="D54" s="668"/>
      <c r="E54" s="306" t="s">
        <v>22</v>
      </c>
      <c r="F54" s="306" t="s">
        <v>22</v>
      </c>
      <c r="G54" s="669" t="s">
        <v>21</v>
      </c>
      <c r="H54" s="669" t="s">
        <v>21</v>
      </c>
      <c r="I54" s="669"/>
      <c r="J54" s="669" t="s">
        <v>21</v>
      </c>
      <c r="K54" s="682"/>
    </row>
    <row r="55" spans="1:11">
      <c r="A55" s="666"/>
      <c r="B55" s="667"/>
      <c r="C55" s="666"/>
      <c r="D55" s="668"/>
      <c r="E55" s="303">
        <v>600000</v>
      </c>
      <c r="F55" s="306">
        <v>0</v>
      </c>
      <c r="G55" s="669"/>
      <c r="H55" s="669"/>
      <c r="I55" s="669"/>
      <c r="J55" s="669"/>
      <c r="K55" s="682"/>
    </row>
    <row r="56" spans="1:11">
      <c r="A56" s="666"/>
      <c r="B56" s="667"/>
      <c r="C56" s="666"/>
      <c r="D56" s="668"/>
      <c r="E56" s="665"/>
      <c r="F56" s="306" t="s">
        <v>23</v>
      </c>
      <c r="G56" s="669"/>
      <c r="H56" s="669"/>
      <c r="I56" s="669"/>
      <c r="J56" s="669"/>
      <c r="K56" s="682"/>
    </row>
    <row r="57" spans="1:11">
      <c r="A57" s="666"/>
      <c r="B57" s="667"/>
      <c r="C57" s="666"/>
      <c r="D57" s="668"/>
      <c r="E57" s="665"/>
      <c r="F57" s="306">
        <v>0</v>
      </c>
      <c r="G57" s="669"/>
      <c r="H57" s="669"/>
      <c r="I57" s="669"/>
      <c r="J57" s="669"/>
      <c r="K57" s="682"/>
    </row>
  </sheetData>
  <mergeCells count="108">
    <mergeCell ref="A54:A57"/>
    <mergeCell ref="B54:B57"/>
    <mergeCell ref="C54:C57"/>
    <mergeCell ref="D54:D57"/>
    <mergeCell ref="G54:G57"/>
    <mergeCell ref="H54:I57"/>
    <mergeCell ref="J54:J57"/>
    <mergeCell ref="K54:K57"/>
    <mergeCell ref="E56:E57"/>
    <mergeCell ref="A50:A53"/>
    <mergeCell ref="B50:B53"/>
    <mergeCell ref="C50:C53"/>
    <mergeCell ref="D50:D53"/>
    <mergeCell ref="G50:G53"/>
    <mergeCell ref="H50:I53"/>
    <mergeCell ref="J50:J53"/>
    <mergeCell ref="K50:K53"/>
    <mergeCell ref="A46:A49"/>
    <mergeCell ref="B46:B49"/>
    <mergeCell ref="C46:C49"/>
    <mergeCell ref="D46:D49"/>
    <mergeCell ref="E52:E53"/>
    <mergeCell ref="G46:G49"/>
    <mergeCell ref="H46:I49"/>
    <mergeCell ref="J46:J49"/>
    <mergeCell ref="K46:K49"/>
    <mergeCell ref="E48:E49"/>
    <mergeCell ref="A42:A45"/>
    <mergeCell ref="B42:B45"/>
    <mergeCell ref="C42:C45"/>
    <mergeCell ref="D42:D45"/>
    <mergeCell ref="G42:G45"/>
    <mergeCell ref="H42:I45"/>
    <mergeCell ref="G38:G41"/>
    <mergeCell ref="J42:J45"/>
    <mergeCell ref="K42:K45"/>
    <mergeCell ref="E44:E45"/>
    <mergeCell ref="A38:A41"/>
    <mergeCell ref="B38:B41"/>
    <mergeCell ref="J38:J41"/>
    <mergeCell ref="K38:K41"/>
    <mergeCell ref="E40:E41"/>
    <mergeCell ref="C38:C41"/>
    <mergeCell ref="D38:D41"/>
    <mergeCell ref="H38:I41"/>
    <mergeCell ref="E30:E33"/>
    <mergeCell ref="K25:K29"/>
    <mergeCell ref="E27:E29"/>
    <mergeCell ref="A34:A37"/>
    <mergeCell ref="B34:B37"/>
    <mergeCell ref="C34:C37"/>
    <mergeCell ref="D34:D37"/>
    <mergeCell ref="G34:G37"/>
    <mergeCell ref="E36:E37"/>
    <mergeCell ref="H34:I37"/>
    <mergeCell ref="J34:J37"/>
    <mergeCell ref="K34:K37"/>
    <mergeCell ref="H30:I33"/>
    <mergeCell ref="J30:J33"/>
    <mergeCell ref="K30:K33"/>
    <mergeCell ref="A25:A29"/>
    <mergeCell ref="B25:B29"/>
    <mergeCell ref="C25:C29"/>
    <mergeCell ref="D25:D29"/>
    <mergeCell ref="G25:G29"/>
    <mergeCell ref="H25:I29"/>
    <mergeCell ref="J25:J29"/>
    <mergeCell ref="A30:A33"/>
    <mergeCell ref="B30:B33"/>
    <mergeCell ref="C21:C24"/>
    <mergeCell ref="D21:D24"/>
    <mergeCell ref="G21:G24"/>
    <mergeCell ref="H21:I24"/>
    <mergeCell ref="K10:K13"/>
    <mergeCell ref="E12:E13"/>
    <mergeCell ref="H10:I13"/>
    <mergeCell ref="G14:G17"/>
    <mergeCell ref="H14:I17"/>
    <mergeCell ref="J14:J17"/>
    <mergeCell ref="K14:K17"/>
    <mergeCell ref="E16:E17"/>
    <mergeCell ref="J21:J24"/>
    <mergeCell ref="K21:K24"/>
    <mergeCell ref="E23:E24"/>
    <mergeCell ref="C30:C33"/>
    <mergeCell ref="D30:D33"/>
    <mergeCell ref="G30:G3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A21:A24"/>
    <mergeCell ref="B21:B24"/>
  </mergeCells>
  <pageMargins left="0.98425196850393704" right="0.19685039370078741" top="0.74803149606299213" bottom="0.74803149606299213" header="0.31496062992125984" footer="0.31496062992125984"/>
  <pageSetup paperSize="8" firstPageNumber="81" orientation="portrait" useFirstPageNumber="1" r:id="rId1"/>
  <headerFooter>
    <oddFooter>&amp;R&amp;P</oddFooter>
  </headerFooter>
</worksheet>
</file>

<file path=xl/worksheets/sheet42.xml><?xml version="1.0" encoding="utf-8"?>
<worksheet xmlns="http://schemas.openxmlformats.org/spreadsheetml/2006/main" xmlns:r="http://schemas.openxmlformats.org/officeDocument/2006/relationships">
  <dimension ref="A2:K113"/>
  <sheetViews>
    <sheetView topLeftCell="A93" workbookViewId="0">
      <selection activeCell="B50" sqref="B50:B53"/>
    </sheetView>
  </sheetViews>
  <sheetFormatPr defaultRowHeight="15"/>
  <cols>
    <col min="2" max="2" width="20.85546875" customWidth="1"/>
    <col min="4" max="4" width="7.28515625" customWidth="1"/>
    <col min="5" max="5" width="11.85546875" customWidth="1"/>
    <col min="6" max="6" width="10.85546875" customWidth="1"/>
    <col min="10" max="10" width="9" customWidth="1"/>
    <col min="11" max="11" width="22.140625" customWidth="1"/>
  </cols>
  <sheetData>
    <row r="2" spans="1:11" ht="190.5" customHeight="1">
      <c r="A2" s="672" t="s">
        <v>15</v>
      </c>
      <c r="B2" s="673" t="s">
        <v>390</v>
      </c>
      <c r="C2" s="674" t="s">
        <v>20</v>
      </c>
      <c r="D2" s="672"/>
      <c r="E2" s="310" t="s">
        <v>22</v>
      </c>
      <c r="F2" s="310" t="s">
        <v>22</v>
      </c>
      <c r="G2" s="675" t="s">
        <v>391</v>
      </c>
      <c r="H2" s="672" t="s">
        <v>392</v>
      </c>
      <c r="I2" s="672" t="s">
        <v>1623</v>
      </c>
      <c r="J2" s="672" t="s">
        <v>1008</v>
      </c>
      <c r="K2" s="672" t="s">
        <v>1622</v>
      </c>
    </row>
    <row r="3" spans="1:11" ht="15" hidden="1" customHeight="1">
      <c r="A3" s="672"/>
      <c r="B3" s="673"/>
      <c r="C3" s="674"/>
      <c r="D3" s="672"/>
      <c r="E3" s="310"/>
      <c r="F3" s="312"/>
      <c r="G3" s="675"/>
      <c r="H3" s="672"/>
      <c r="I3" s="672"/>
      <c r="J3" s="672"/>
      <c r="K3" s="672"/>
    </row>
    <row r="4" spans="1:11" ht="15" hidden="1" customHeight="1">
      <c r="A4" s="672"/>
      <c r="B4" s="673"/>
      <c r="C4" s="674"/>
      <c r="D4" s="672"/>
      <c r="E4" s="671"/>
      <c r="F4" s="312" t="s">
        <v>23</v>
      </c>
      <c r="G4" s="675"/>
      <c r="H4" s="672"/>
      <c r="I4" s="672"/>
      <c r="J4" s="672"/>
      <c r="K4" s="672"/>
    </row>
    <row r="5" spans="1:11" ht="33" hidden="1" customHeight="1">
      <c r="A5" s="672"/>
      <c r="B5" s="673"/>
      <c r="C5" s="674"/>
      <c r="D5" s="672"/>
      <c r="E5" s="671"/>
      <c r="F5" s="312"/>
      <c r="G5" s="675"/>
      <c r="H5" s="672"/>
      <c r="I5" s="672"/>
      <c r="J5" s="672"/>
      <c r="K5" s="672"/>
    </row>
    <row r="6" spans="1:11" ht="20.25" hidden="1" customHeight="1">
      <c r="A6" s="672"/>
      <c r="B6" s="673"/>
      <c r="C6" s="674"/>
      <c r="D6" s="672"/>
      <c r="E6" s="310" t="s">
        <v>22</v>
      </c>
      <c r="F6" s="312" t="s">
        <v>22</v>
      </c>
      <c r="G6" s="669" t="s">
        <v>21</v>
      </c>
      <c r="H6" s="669" t="s">
        <v>21</v>
      </c>
      <c r="I6" s="669"/>
      <c r="J6" s="669" t="s">
        <v>21</v>
      </c>
      <c r="K6" s="670"/>
    </row>
    <row r="7" spans="1:11" ht="15" hidden="1" customHeight="1">
      <c r="A7" s="672"/>
      <c r="B7" s="673"/>
      <c r="C7" s="674"/>
      <c r="D7" s="672"/>
      <c r="E7" s="300">
        <v>59166800</v>
      </c>
      <c r="F7" s="312"/>
      <c r="G7" s="669"/>
      <c r="H7" s="669"/>
      <c r="I7" s="669"/>
      <c r="J7" s="669"/>
      <c r="K7" s="670"/>
    </row>
    <row r="8" spans="1:11" ht="15" hidden="1" customHeight="1">
      <c r="A8" s="672"/>
      <c r="B8" s="673"/>
      <c r="C8" s="674"/>
      <c r="D8" s="672"/>
      <c r="E8" s="671"/>
      <c r="F8" s="312" t="s">
        <v>23</v>
      </c>
      <c r="G8" s="669"/>
      <c r="H8" s="669"/>
      <c r="I8" s="669"/>
      <c r="J8" s="669"/>
      <c r="K8" s="670"/>
    </row>
    <row r="9" spans="1:11" ht="15" hidden="1" customHeight="1">
      <c r="A9" s="672"/>
      <c r="B9" s="673"/>
      <c r="C9" s="674"/>
      <c r="D9" s="672"/>
      <c r="E9" s="671"/>
      <c r="F9" s="312"/>
      <c r="G9" s="669"/>
      <c r="H9" s="669"/>
      <c r="I9" s="669"/>
      <c r="J9" s="669"/>
      <c r="K9" s="670"/>
    </row>
    <row r="10" spans="1:11" ht="20.25" hidden="1" customHeight="1">
      <c r="A10" s="672"/>
      <c r="B10" s="673"/>
      <c r="C10" s="674"/>
      <c r="D10" s="672"/>
      <c r="E10" s="310" t="s">
        <v>22</v>
      </c>
      <c r="F10" s="312" t="s">
        <v>22</v>
      </c>
      <c r="G10" s="669" t="s">
        <v>21</v>
      </c>
      <c r="H10" s="669" t="s">
        <v>21</v>
      </c>
      <c r="I10" s="669"/>
      <c r="J10" s="669" t="s">
        <v>21</v>
      </c>
      <c r="K10" s="670"/>
    </row>
    <row r="11" spans="1:11" ht="15" hidden="1" customHeight="1">
      <c r="A11" s="672"/>
      <c r="B11" s="673"/>
      <c r="C11" s="674"/>
      <c r="D11" s="672"/>
      <c r="E11" s="300">
        <v>35070000</v>
      </c>
      <c r="F11" s="312"/>
      <c r="G11" s="669"/>
      <c r="H11" s="669"/>
      <c r="I11" s="669"/>
      <c r="J11" s="669"/>
      <c r="K11" s="670"/>
    </row>
    <row r="12" spans="1:11" ht="15" hidden="1" customHeight="1">
      <c r="A12" s="672"/>
      <c r="B12" s="673"/>
      <c r="C12" s="674"/>
      <c r="D12" s="672"/>
      <c r="E12" s="671"/>
      <c r="F12" s="312" t="s">
        <v>23</v>
      </c>
      <c r="G12" s="669"/>
      <c r="H12" s="669"/>
      <c r="I12" s="669"/>
      <c r="J12" s="669"/>
      <c r="K12" s="670"/>
    </row>
    <row r="13" spans="1:11" ht="15" hidden="1" customHeight="1">
      <c r="A13" s="672"/>
      <c r="B13" s="673"/>
      <c r="C13" s="674"/>
      <c r="D13" s="672"/>
      <c r="E13" s="671"/>
      <c r="F13" s="312"/>
      <c r="G13" s="669"/>
      <c r="H13" s="669"/>
      <c r="I13" s="669"/>
      <c r="J13" s="669"/>
      <c r="K13" s="670"/>
    </row>
    <row r="14" spans="1:11" ht="20.25" hidden="1" customHeight="1">
      <c r="A14" s="672"/>
      <c r="B14" s="673"/>
      <c r="C14" s="674"/>
      <c r="D14" s="672"/>
      <c r="E14" s="310" t="s">
        <v>22</v>
      </c>
      <c r="F14" s="312" t="s">
        <v>22</v>
      </c>
      <c r="G14" s="669" t="s">
        <v>21</v>
      </c>
      <c r="H14" s="669" t="s">
        <v>21</v>
      </c>
      <c r="I14" s="669"/>
      <c r="J14" s="669" t="s">
        <v>21</v>
      </c>
      <c r="K14" s="670"/>
    </row>
    <row r="15" spans="1:11" ht="15" hidden="1" customHeight="1">
      <c r="A15" s="672"/>
      <c r="B15" s="673"/>
      <c r="C15" s="674"/>
      <c r="D15" s="672"/>
      <c r="E15" s="300">
        <v>1100000</v>
      </c>
      <c r="F15" s="312"/>
      <c r="G15" s="669"/>
      <c r="H15" s="669"/>
      <c r="I15" s="669"/>
      <c r="J15" s="669"/>
      <c r="K15" s="670"/>
    </row>
    <row r="16" spans="1:11" ht="15" hidden="1" customHeight="1">
      <c r="A16" s="672"/>
      <c r="B16" s="673"/>
      <c r="C16" s="674"/>
      <c r="D16" s="672"/>
      <c r="E16" s="671"/>
      <c r="F16" s="312" t="s">
        <v>23</v>
      </c>
      <c r="G16" s="669"/>
      <c r="H16" s="669"/>
      <c r="I16" s="669"/>
      <c r="J16" s="669"/>
      <c r="K16" s="670"/>
    </row>
    <row r="17" spans="1:11" ht="15" hidden="1" customHeight="1">
      <c r="A17" s="672"/>
      <c r="B17" s="673"/>
      <c r="C17" s="674"/>
      <c r="D17" s="672"/>
      <c r="E17" s="671"/>
      <c r="F17" s="312"/>
      <c r="G17" s="669"/>
      <c r="H17" s="669"/>
      <c r="I17" s="669"/>
      <c r="J17" s="669"/>
      <c r="K17" s="670"/>
    </row>
    <row r="18" spans="1:11">
      <c r="A18" s="672"/>
      <c r="B18" s="673"/>
      <c r="C18" s="674"/>
      <c r="D18" s="672"/>
      <c r="E18" s="310">
        <f>E22+E26+E51+E63+E75+E91+E103+E107+E111</f>
        <v>9870000</v>
      </c>
      <c r="F18" s="310">
        <f>F26+F51+F63+F75+F91</f>
        <v>1489083.03</v>
      </c>
      <c r="G18" s="669"/>
      <c r="H18" s="669"/>
      <c r="I18" s="669"/>
      <c r="J18" s="669"/>
      <c r="K18" s="669"/>
    </row>
    <row r="19" spans="1:11">
      <c r="A19" s="672"/>
      <c r="B19" s="673"/>
      <c r="C19" s="674"/>
      <c r="D19" s="672"/>
      <c r="E19" s="671"/>
      <c r="F19" s="312" t="s">
        <v>23</v>
      </c>
      <c r="G19" s="669"/>
      <c r="H19" s="669"/>
      <c r="I19" s="669"/>
      <c r="J19" s="669"/>
      <c r="K19" s="669"/>
    </row>
    <row r="20" spans="1:11">
      <c r="A20" s="672"/>
      <c r="B20" s="673"/>
      <c r="C20" s="674"/>
      <c r="D20" s="672"/>
      <c r="E20" s="671"/>
      <c r="F20" s="310">
        <f>F28+F53+F65+F77+F93</f>
        <v>1271391.1400000001</v>
      </c>
      <c r="G20" s="669"/>
      <c r="H20" s="669"/>
      <c r="I20" s="669"/>
      <c r="J20" s="669"/>
      <c r="K20" s="669"/>
    </row>
    <row r="21" spans="1:11" ht="20.25" customHeight="1">
      <c r="A21" s="666" t="s">
        <v>18</v>
      </c>
      <c r="B21" s="667" t="s">
        <v>393</v>
      </c>
      <c r="C21" s="666" t="s">
        <v>20</v>
      </c>
      <c r="D21" s="668"/>
      <c r="E21" s="311" t="s">
        <v>22</v>
      </c>
      <c r="F21" s="311" t="s">
        <v>22</v>
      </c>
      <c r="G21" s="669" t="s">
        <v>21</v>
      </c>
      <c r="H21" s="669" t="s">
        <v>21</v>
      </c>
      <c r="I21" s="669"/>
      <c r="J21" s="669" t="s">
        <v>21</v>
      </c>
      <c r="K21" s="670"/>
    </row>
    <row r="22" spans="1:11">
      <c r="A22" s="666"/>
      <c r="B22" s="667"/>
      <c r="C22" s="666"/>
      <c r="D22" s="668"/>
      <c r="E22" s="303">
        <v>1300000</v>
      </c>
      <c r="F22" s="311">
        <v>0</v>
      </c>
      <c r="G22" s="669"/>
      <c r="H22" s="669"/>
      <c r="I22" s="669"/>
      <c r="J22" s="669"/>
      <c r="K22" s="670"/>
    </row>
    <row r="23" spans="1:11">
      <c r="A23" s="666"/>
      <c r="B23" s="667"/>
      <c r="C23" s="666"/>
      <c r="D23" s="668"/>
      <c r="E23" s="665"/>
      <c r="F23" s="311" t="s">
        <v>23</v>
      </c>
      <c r="G23" s="669"/>
      <c r="H23" s="669"/>
      <c r="I23" s="669"/>
      <c r="J23" s="669"/>
      <c r="K23" s="670"/>
    </row>
    <row r="24" spans="1:11" ht="27.75" customHeight="1">
      <c r="A24" s="666"/>
      <c r="B24" s="667"/>
      <c r="C24" s="666"/>
      <c r="D24" s="668"/>
      <c r="E24" s="665"/>
      <c r="F24" s="311">
        <v>0</v>
      </c>
      <c r="G24" s="669"/>
      <c r="H24" s="669"/>
      <c r="I24" s="669"/>
      <c r="J24" s="669"/>
      <c r="K24" s="670"/>
    </row>
    <row r="25" spans="1:11" ht="20.25" customHeight="1">
      <c r="A25" s="666" t="s">
        <v>18</v>
      </c>
      <c r="B25" s="667" t="s">
        <v>394</v>
      </c>
      <c r="C25" s="666" t="s">
        <v>20</v>
      </c>
      <c r="D25" s="668"/>
      <c r="E25" s="310" t="s">
        <v>22</v>
      </c>
      <c r="F25" s="310" t="s">
        <v>22</v>
      </c>
      <c r="G25" s="669" t="s">
        <v>21</v>
      </c>
      <c r="H25" s="669" t="s">
        <v>21</v>
      </c>
      <c r="I25" s="669"/>
      <c r="J25" s="669" t="s">
        <v>21</v>
      </c>
      <c r="K25" s="735" t="s">
        <v>1018</v>
      </c>
    </row>
    <row r="26" spans="1:11">
      <c r="A26" s="666"/>
      <c r="B26" s="667"/>
      <c r="C26" s="666"/>
      <c r="D26" s="668"/>
      <c r="E26" s="314">
        <v>1700000</v>
      </c>
      <c r="F26" s="310">
        <f>F31+F35+F39+F43+F47</f>
        <v>516681.29</v>
      </c>
      <c r="G26" s="669"/>
      <c r="H26" s="669"/>
      <c r="I26" s="669"/>
      <c r="J26" s="669"/>
      <c r="K26" s="670"/>
    </row>
    <row r="27" spans="1:11">
      <c r="A27" s="666"/>
      <c r="B27" s="667"/>
      <c r="C27" s="666"/>
      <c r="D27" s="668"/>
      <c r="E27" s="733"/>
      <c r="F27" s="310" t="s">
        <v>23</v>
      </c>
      <c r="G27" s="669"/>
      <c r="H27" s="669"/>
      <c r="I27" s="669"/>
      <c r="J27" s="669"/>
      <c r="K27" s="670"/>
    </row>
    <row r="28" spans="1:11" ht="19.5" customHeight="1">
      <c r="A28" s="666"/>
      <c r="B28" s="667"/>
      <c r="C28" s="666"/>
      <c r="D28" s="668"/>
      <c r="E28" s="734"/>
      <c r="F28" s="319">
        <f>F33+F37+F41+F45+F49</f>
        <v>437514.55000000005</v>
      </c>
      <c r="G28" s="669"/>
      <c r="H28" s="669"/>
      <c r="I28" s="669"/>
      <c r="J28" s="669"/>
      <c r="K28" s="670"/>
    </row>
    <row r="29" spans="1:11" ht="15" hidden="1" customHeight="1">
      <c r="A29" s="666"/>
      <c r="B29" s="667"/>
      <c r="C29" s="666"/>
      <c r="D29" s="668"/>
      <c r="E29" s="734"/>
      <c r="F29" s="310"/>
      <c r="G29" s="669"/>
      <c r="H29" s="669"/>
      <c r="I29" s="669"/>
      <c r="J29" s="669"/>
      <c r="K29" s="670"/>
    </row>
    <row r="30" spans="1:11" ht="20.25" customHeight="1">
      <c r="A30" s="446"/>
      <c r="B30" s="447" t="s">
        <v>860</v>
      </c>
      <c r="C30" s="446"/>
      <c r="D30" s="448">
        <v>2011</v>
      </c>
      <c r="E30" s="448"/>
      <c r="F30" s="309" t="s">
        <v>22</v>
      </c>
      <c r="G30" s="449" t="s">
        <v>21</v>
      </c>
      <c r="H30" s="449" t="s">
        <v>21</v>
      </c>
      <c r="I30" s="449"/>
      <c r="J30" s="449" t="s">
        <v>21</v>
      </c>
      <c r="K30" s="482" t="s">
        <v>861</v>
      </c>
    </row>
    <row r="31" spans="1:11">
      <c r="A31" s="446"/>
      <c r="B31" s="447"/>
      <c r="C31" s="446"/>
      <c r="D31" s="448"/>
      <c r="E31" s="488"/>
      <c r="F31" s="309">
        <v>96239</v>
      </c>
      <c r="G31" s="449"/>
      <c r="H31" s="449"/>
      <c r="I31" s="449"/>
      <c r="J31" s="449"/>
      <c r="K31" s="482"/>
    </row>
    <row r="32" spans="1:11">
      <c r="A32" s="446"/>
      <c r="B32" s="447"/>
      <c r="C32" s="446"/>
      <c r="D32" s="448"/>
      <c r="E32" s="488"/>
      <c r="F32" s="309" t="s">
        <v>23</v>
      </c>
      <c r="G32" s="449"/>
      <c r="H32" s="449"/>
      <c r="I32" s="449"/>
      <c r="J32" s="449"/>
      <c r="K32" s="482"/>
    </row>
    <row r="33" spans="1:11" ht="40.5" customHeight="1">
      <c r="A33" s="446"/>
      <c r="B33" s="447"/>
      <c r="C33" s="446"/>
      <c r="D33" s="448"/>
      <c r="E33" s="488"/>
      <c r="F33" s="309">
        <v>81803</v>
      </c>
      <c r="G33" s="449"/>
      <c r="H33" s="449"/>
      <c r="I33" s="449"/>
      <c r="J33" s="449"/>
      <c r="K33" s="482"/>
    </row>
    <row r="34" spans="1:11" ht="20.25" customHeight="1">
      <c r="A34" s="446"/>
      <c r="B34" s="447" t="s">
        <v>867</v>
      </c>
      <c r="C34" s="446"/>
      <c r="D34" s="448">
        <v>2012</v>
      </c>
      <c r="E34" s="448"/>
      <c r="F34" s="309" t="s">
        <v>22</v>
      </c>
      <c r="G34" s="449" t="s">
        <v>21</v>
      </c>
      <c r="H34" s="449" t="s">
        <v>21</v>
      </c>
      <c r="I34" s="449"/>
      <c r="J34" s="449" t="s">
        <v>21</v>
      </c>
      <c r="K34" s="482" t="s">
        <v>955</v>
      </c>
    </row>
    <row r="35" spans="1:11">
      <c r="A35" s="446"/>
      <c r="B35" s="447"/>
      <c r="C35" s="446"/>
      <c r="D35" s="448"/>
      <c r="E35" s="488"/>
      <c r="F35" s="309">
        <v>110672</v>
      </c>
      <c r="G35" s="449"/>
      <c r="H35" s="449"/>
      <c r="I35" s="449"/>
      <c r="J35" s="449"/>
      <c r="K35" s="482"/>
    </row>
    <row r="36" spans="1:11">
      <c r="A36" s="446"/>
      <c r="B36" s="447"/>
      <c r="C36" s="446"/>
      <c r="D36" s="448"/>
      <c r="E36" s="488"/>
      <c r="F36" s="309" t="s">
        <v>23</v>
      </c>
      <c r="G36" s="449"/>
      <c r="H36" s="449"/>
      <c r="I36" s="449"/>
      <c r="J36" s="449"/>
      <c r="K36" s="482"/>
    </row>
    <row r="37" spans="1:11" ht="69" customHeight="1">
      <c r="A37" s="446"/>
      <c r="B37" s="447"/>
      <c r="C37" s="446"/>
      <c r="D37" s="448"/>
      <c r="E37" s="488"/>
      <c r="F37" s="309">
        <v>92636</v>
      </c>
      <c r="G37" s="449"/>
      <c r="H37" s="449"/>
      <c r="I37" s="449"/>
      <c r="J37" s="449"/>
      <c r="K37" s="482"/>
    </row>
    <row r="38" spans="1:11" s="23" customFormat="1" ht="20.25" customHeight="1">
      <c r="A38" s="446"/>
      <c r="B38" s="447" t="s">
        <v>1052</v>
      </c>
      <c r="C38" s="446"/>
      <c r="D38" s="448">
        <v>2013</v>
      </c>
      <c r="E38" s="448"/>
      <c r="F38" s="309" t="s">
        <v>22</v>
      </c>
      <c r="G38" s="449" t="s">
        <v>21</v>
      </c>
      <c r="H38" s="449" t="s">
        <v>21</v>
      </c>
      <c r="I38" s="449"/>
      <c r="J38" s="449" t="s">
        <v>21</v>
      </c>
      <c r="K38" s="482" t="s">
        <v>1053</v>
      </c>
    </row>
    <row r="39" spans="1:11" s="23" customFormat="1">
      <c r="A39" s="446"/>
      <c r="B39" s="447"/>
      <c r="C39" s="446"/>
      <c r="D39" s="448"/>
      <c r="E39" s="488"/>
      <c r="F39" s="309">
        <v>23200</v>
      </c>
      <c r="G39" s="449"/>
      <c r="H39" s="449"/>
      <c r="I39" s="449"/>
      <c r="J39" s="449"/>
      <c r="K39" s="482"/>
    </row>
    <row r="40" spans="1:11" s="23" customFormat="1">
      <c r="A40" s="446"/>
      <c r="B40" s="447"/>
      <c r="C40" s="446"/>
      <c r="D40" s="448"/>
      <c r="E40" s="488"/>
      <c r="F40" s="309" t="s">
        <v>23</v>
      </c>
      <c r="G40" s="449"/>
      <c r="H40" s="449"/>
      <c r="I40" s="449"/>
      <c r="J40" s="449"/>
      <c r="K40" s="482"/>
    </row>
    <row r="41" spans="1:11" s="23" customFormat="1" ht="76.5" customHeight="1">
      <c r="A41" s="446"/>
      <c r="B41" s="447"/>
      <c r="C41" s="446"/>
      <c r="D41" s="448"/>
      <c r="E41" s="488"/>
      <c r="F41" s="309">
        <v>19720</v>
      </c>
      <c r="G41" s="449"/>
      <c r="H41" s="449"/>
      <c r="I41" s="449"/>
      <c r="J41" s="449"/>
      <c r="K41" s="482"/>
    </row>
    <row r="42" spans="1:11" s="23" customFormat="1" ht="20.25" customHeight="1">
      <c r="A42" s="446"/>
      <c r="B42" s="447" t="s">
        <v>1260</v>
      </c>
      <c r="C42" s="446"/>
      <c r="D42" s="448"/>
      <c r="E42" s="448"/>
      <c r="F42" s="309" t="s">
        <v>22</v>
      </c>
      <c r="G42" s="449" t="s">
        <v>21</v>
      </c>
      <c r="H42" s="449" t="s">
        <v>21</v>
      </c>
      <c r="I42" s="449"/>
      <c r="J42" s="449" t="s">
        <v>21</v>
      </c>
      <c r="K42" s="482" t="s">
        <v>1261</v>
      </c>
    </row>
    <row r="43" spans="1:11" s="23" customFormat="1">
      <c r="A43" s="446"/>
      <c r="B43" s="447"/>
      <c r="C43" s="446"/>
      <c r="D43" s="448"/>
      <c r="E43" s="488"/>
      <c r="F43" s="309">
        <v>127208.04999999999</v>
      </c>
      <c r="G43" s="449"/>
      <c r="H43" s="449"/>
      <c r="I43" s="449"/>
      <c r="J43" s="449"/>
      <c r="K43" s="482"/>
    </row>
    <row r="44" spans="1:11" s="23" customFormat="1">
      <c r="A44" s="446"/>
      <c r="B44" s="447"/>
      <c r="C44" s="446"/>
      <c r="D44" s="448"/>
      <c r="E44" s="488"/>
      <c r="F44" s="309" t="s">
        <v>23</v>
      </c>
      <c r="G44" s="449"/>
      <c r="H44" s="449"/>
      <c r="I44" s="449"/>
      <c r="J44" s="449"/>
      <c r="K44" s="482"/>
    </row>
    <row r="45" spans="1:11" s="23" customFormat="1" ht="52.5" customHeight="1">
      <c r="A45" s="446"/>
      <c r="B45" s="447"/>
      <c r="C45" s="446"/>
      <c r="D45" s="448"/>
      <c r="E45" s="488"/>
      <c r="F45" s="309">
        <v>107897.65</v>
      </c>
      <c r="G45" s="449"/>
      <c r="H45" s="449"/>
      <c r="I45" s="449"/>
      <c r="J45" s="449"/>
      <c r="K45" s="482"/>
    </row>
    <row r="46" spans="1:11" s="23" customFormat="1" ht="20.25" customHeight="1">
      <c r="A46" s="446"/>
      <c r="B46" s="447" t="s">
        <v>1262</v>
      </c>
      <c r="C46" s="446"/>
      <c r="D46" s="448"/>
      <c r="E46" s="448"/>
      <c r="F46" s="309" t="s">
        <v>22</v>
      </c>
      <c r="G46" s="449" t="s">
        <v>21</v>
      </c>
      <c r="H46" s="449" t="s">
        <v>21</v>
      </c>
      <c r="I46" s="449"/>
      <c r="J46" s="449" t="s">
        <v>21</v>
      </c>
      <c r="K46" s="482" t="s">
        <v>1263</v>
      </c>
    </row>
    <row r="47" spans="1:11" s="23" customFormat="1">
      <c r="A47" s="446"/>
      <c r="B47" s="447"/>
      <c r="C47" s="446"/>
      <c r="D47" s="448"/>
      <c r="E47" s="488"/>
      <c r="F47" s="309">
        <v>159362.23999999999</v>
      </c>
      <c r="G47" s="449"/>
      <c r="H47" s="449"/>
      <c r="I47" s="449"/>
      <c r="J47" s="449"/>
      <c r="K47" s="482"/>
    </row>
    <row r="48" spans="1:11" s="23" customFormat="1">
      <c r="A48" s="446"/>
      <c r="B48" s="447"/>
      <c r="C48" s="446"/>
      <c r="D48" s="448"/>
      <c r="E48" s="488"/>
      <c r="F48" s="309" t="s">
        <v>23</v>
      </c>
      <c r="G48" s="449"/>
      <c r="H48" s="449"/>
      <c r="I48" s="449"/>
      <c r="J48" s="449"/>
      <c r="K48" s="482"/>
    </row>
    <row r="49" spans="1:11" s="23" customFormat="1" ht="128.25" customHeight="1">
      <c r="A49" s="446"/>
      <c r="B49" s="447"/>
      <c r="C49" s="446"/>
      <c r="D49" s="448"/>
      <c r="E49" s="488"/>
      <c r="F49" s="309">
        <v>135457.9</v>
      </c>
      <c r="G49" s="449"/>
      <c r="H49" s="449"/>
      <c r="I49" s="449"/>
      <c r="J49" s="449"/>
      <c r="K49" s="482"/>
    </row>
    <row r="50" spans="1:11" ht="20.25" customHeight="1">
      <c r="A50" s="666" t="s">
        <v>18</v>
      </c>
      <c r="B50" s="667" t="s">
        <v>395</v>
      </c>
      <c r="C50" s="666" t="s">
        <v>20</v>
      </c>
      <c r="D50" s="668"/>
      <c r="E50" s="311" t="s">
        <v>22</v>
      </c>
      <c r="F50" s="311" t="s">
        <v>22</v>
      </c>
      <c r="G50" s="669" t="s">
        <v>21</v>
      </c>
      <c r="H50" s="669" t="s">
        <v>21</v>
      </c>
      <c r="I50" s="669"/>
      <c r="J50" s="669" t="s">
        <v>21</v>
      </c>
      <c r="K50" s="681" t="s">
        <v>1019</v>
      </c>
    </row>
    <row r="51" spans="1:11">
      <c r="A51" s="666"/>
      <c r="B51" s="667"/>
      <c r="C51" s="666"/>
      <c r="D51" s="668"/>
      <c r="E51" s="303">
        <v>2000000</v>
      </c>
      <c r="F51" s="311">
        <f>F55+F59</f>
        <v>173602.1</v>
      </c>
      <c r="G51" s="669"/>
      <c r="H51" s="669"/>
      <c r="I51" s="669"/>
      <c r="J51" s="669"/>
      <c r="K51" s="681"/>
    </row>
    <row r="52" spans="1:11">
      <c r="A52" s="666"/>
      <c r="B52" s="667"/>
      <c r="C52" s="666"/>
      <c r="D52" s="668"/>
      <c r="E52" s="665"/>
      <c r="F52" s="311" t="s">
        <v>23</v>
      </c>
      <c r="G52" s="669"/>
      <c r="H52" s="669"/>
      <c r="I52" s="669"/>
      <c r="J52" s="669"/>
      <c r="K52" s="681"/>
    </row>
    <row r="53" spans="1:11" ht="51" customHeight="1">
      <c r="A53" s="666"/>
      <c r="B53" s="667"/>
      <c r="C53" s="666"/>
      <c r="D53" s="668"/>
      <c r="E53" s="665"/>
      <c r="F53" s="311">
        <f>F57+F61</f>
        <v>154903.29999999999</v>
      </c>
      <c r="G53" s="669"/>
      <c r="H53" s="669"/>
      <c r="I53" s="669"/>
      <c r="J53" s="669"/>
      <c r="K53" s="681"/>
    </row>
    <row r="54" spans="1:11" ht="20.25" customHeight="1">
      <c r="A54" s="446"/>
      <c r="B54" s="447" t="s">
        <v>858</v>
      </c>
      <c r="C54" s="446"/>
      <c r="D54" s="448">
        <v>2011</v>
      </c>
      <c r="E54" s="448"/>
      <c r="F54" s="309" t="s">
        <v>22</v>
      </c>
      <c r="G54" s="449" t="s">
        <v>21</v>
      </c>
      <c r="H54" s="449" t="s">
        <v>21</v>
      </c>
      <c r="I54" s="449"/>
      <c r="J54" s="449" t="s">
        <v>21</v>
      </c>
      <c r="K54" s="450" t="s">
        <v>859</v>
      </c>
    </row>
    <row r="55" spans="1:11">
      <c r="A55" s="446"/>
      <c r="B55" s="447"/>
      <c r="C55" s="446"/>
      <c r="D55" s="448"/>
      <c r="E55" s="488"/>
      <c r="F55" s="309">
        <v>120000</v>
      </c>
      <c r="G55" s="449"/>
      <c r="H55" s="449"/>
      <c r="I55" s="449"/>
      <c r="J55" s="449"/>
      <c r="K55" s="450"/>
    </row>
    <row r="56" spans="1:11">
      <c r="A56" s="446"/>
      <c r="B56" s="447"/>
      <c r="C56" s="446"/>
      <c r="D56" s="448"/>
      <c r="E56" s="488"/>
      <c r="F56" s="309" t="s">
        <v>23</v>
      </c>
      <c r="G56" s="449"/>
      <c r="H56" s="449"/>
      <c r="I56" s="449"/>
      <c r="J56" s="449"/>
      <c r="K56" s="450"/>
    </row>
    <row r="57" spans="1:11" ht="17.25" customHeight="1">
      <c r="A57" s="446"/>
      <c r="B57" s="447"/>
      <c r="C57" s="446"/>
      <c r="D57" s="448"/>
      <c r="E57" s="488"/>
      <c r="F57" s="309">
        <v>101301.2</v>
      </c>
      <c r="G57" s="449"/>
      <c r="H57" s="449"/>
      <c r="I57" s="449"/>
      <c r="J57" s="449"/>
      <c r="K57" s="450"/>
    </row>
    <row r="58" spans="1:11" s="23" customFormat="1" ht="20.25" customHeight="1">
      <c r="A58" s="446"/>
      <c r="B58" s="447" t="s">
        <v>1204</v>
      </c>
      <c r="C58" s="446"/>
      <c r="D58" s="448"/>
      <c r="E58" s="448"/>
      <c r="F58" s="309" t="s">
        <v>22</v>
      </c>
      <c r="G58" s="449" t="s">
        <v>21</v>
      </c>
      <c r="H58" s="449" t="s">
        <v>21</v>
      </c>
      <c r="I58" s="449"/>
      <c r="J58" s="449" t="s">
        <v>21</v>
      </c>
      <c r="K58" s="450" t="s">
        <v>1205</v>
      </c>
    </row>
    <row r="59" spans="1:11" s="23" customFormat="1">
      <c r="A59" s="446"/>
      <c r="B59" s="447"/>
      <c r="C59" s="446"/>
      <c r="D59" s="448"/>
      <c r="E59" s="488"/>
      <c r="F59" s="309">
        <v>53602.1</v>
      </c>
      <c r="G59" s="449"/>
      <c r="H59" s="449"/>
      <c r="I59" s="449"/>
      <c r="J59" s="449"/>
      <c r="K59" s="450"/>
    </row>
    <row r="60" spans="1:11" s="23" customFormat="1">
      <c r="A60" s="446"/>
      <c r="B60" s="447"/>
      <c r="C60" s="446"/>
      <c r="D60" s="448"/>
      <c r="E60" s="488"/>
      <c r="F60" s="309" t="s">
        <v>23</v>
      </c>
      <c r="G60" s="449"/>
      <c r="H60" s="449"/>
      <c r="I60" s="449"/>
      <c r="J60" s="449"/>
      <c r="K60" s="450"/>
    </row>
    <row r="61" spans="1:11" s="23" customFormat="1" ht="15" customHeight="1">
      <c r="A61" s="446"/>
      <c r="B61" s="447"/>
      <c r="C61" s="446"/>
      <c r="D61" s="448"/>
      <c r="E61" s="488"/>
      <c r="F61" s="309">
        <v>53602.1</v>
      </c>
      <c r="G61" s="449"/>
      <c r="H61" s="449"/>
      <c r="I61" s="449"/>
      <c r="J61" s="449"/>
      <c r="K61" s="450"/>
    </row>
    <row r="62" spans="1:11" ht="20.25" customHeight="1">
      <c r="A62" s="666" t="s">
        <v>18</v>
      </c>
      <c r="B62" s="667" t="s">
        <v>396</v>
      </c>
      <c r="C62" s="666" t="s">
        <v>20</v>
      </c>
      <c r="D62" s="668"/>
      <c r="E62" s="311" t="s">
        <v>22</v>
      </c>
      <c r="F62" s="311" t="s">
        <v>22</v>
      </c>
      <c r="G62" s="669" t="s">
        <v>21</v>
      </c>
      <c r="H62" s="669" t="s">
        <v>21</v>
      </c>
      <c r="I62" s="669"/>
      <c r="J62" s="669" t="s">
        <v>21</v>
      </c>
      <c r="K62" s="682"/>
    </row>
    <row r="63" spans="1:11">
      <c r="A63" s="666"/>
      <c r="B63" s="667"/>
      <c r="C63" s="666"/>
      <c r="D63" s="668"/>
      <c r="E63" s="303">
        <v>1300000</v>
      </c>
      <c r="F63" s="311">
        <f>F67+F71</f>
        <v>178504.64</v>
      </c>
      <c r="G63" s="669"/>
      <c r="H63" s="669"/>
      <c r="I63" s="669"/>
      <c r="J63" s="669"/>
      <c r="K63" s="682"/>
    </row>
    <row r="64" spans="1:11">
      <c r="A64" s="666"/>
      <c r="B64" s="667"/>
      <c r="C64" s="666"/>
      <c r="D64" s="668"/>
      <c r="E64" s="665"/>
      <c r="F64" s="311" t="s">
        <v>23</v>
      </c>
      <c r="G64" s="669"/>
      <c r="H64" s="669"/>
      <c r="I64" s="669"/>
      <c r="J64" s="669"/>
      <c r="K64" s="682"/>
    </row>
    <row r="65" spans="1:11" ht="51" customHeight="1">
      <c r="A65" s="666"/>
      <c r="B65" s="667"/>
      <c r="C65" s="666"/>
      <c r="D65" s="668"/>
      <c r="E65" s="665"/>
      <c r="F65" s="311">
        <f>F69+F73</f>
        <v>151728.69</v>
      </c>
      <c r="G65" s="669"/>
      <c r="H65" s="669"/>
      <c r="I65" s="669"/>
      <c r="J65" s="669"/>
      <c r="K65" s="682"/>
    </row>
    <row r="66" spans="1:11" s="23" customFormat="1" ht="20.25" customHeight="1">
      <c r="A66" s="446"/>
      <c r="B66" s="447" t="s">
        <v>868</v>
      </c>
      <c r="C66" s="446"/>
      <c r="D66" s="448">
        <v>2013</v>
      </c>
      <c r="E66" s="448"/>
      <c r="F66" s="309" t="s">
        <v>22</v>
      </c>
      <c r="G66" s="449" t="s">
        <v>21</v>
      </c>
      <c r="H66" s="449" t="s">
        <v>21</v>
      </c>
      <c r="I66" s="449"/>
      <c r="J66" s="449" t="s">
        <v>21</v>
      </c>
      <c r="K66" s="450" t="s">
        <v>1621</v>
      </c>
    </row>
    <row r="67" spans="1:11" s="23" customFormat="1">
      <c r="A67" s="446"/>
      <c r="B67" s="447"/>
      <c r="C67" s="446"/>
      <c r="D67" s="448"/>
      <c r="E67" s="488"/>
      <c r="F67" s="309">
        <v>93645</v>
      </c>
      <c r="G67" s="449"/>
      <c r="H67" s="449"/>
      <c r="I67" s="449"/>
      <c r="J67" s="449"/>
      <c r="K67" s="450"/>
    </row>
    <row r="68" spans="1:11" s="23" customFormat="1">
      <c r="A68" s="446"/>
      <c r="B68" s="447"/>
      <c r="C68" s="446"/>
      <c r="D68" s="448"/>
      <c r="E68" s="488"/>
      <c r="F68" s="309" t="s">
        <v>23</v>
      </c>
      <c r="G68" s="449"/>
      <c r="H68" s="449"/>
      <c r="I68" s="449"/>
      <c r="J68" s="449"/>
      <c r="K68" s="450"/>
    </row>
    <row r="69" spans="1:11" s="23" customFormat="1" ht="39.75" customHeight="1">
      <c r="A69" s="446"/>
      <c r="B69" s="447"/>
      <c r="C69" s="446"/>
      <c r="D69" s="448"/>
      <c r="E69" s="488"/>
      <c r="F69" s="309">
        <v>79598</v>
      </c>
      <c r="G69" s="449"/>
      <c r="H69" s="449"/>
      <c r="I69" s="449"/>
      <c r="J69" s="449"/>
      <c r="K69" s="450"/>
    </row>
    <row r="70" spans="1:11" s="23" customFormat="1" ht="20.25" customHeight="1">
      <c r="A70" s="446"/>
      <c r="B70" s="447" t="s">
        <v>1158</v>
      </c>
      <c r="C70" s="446"/>
      <c r="D70" s="448"/>
      <c r="E70" s="448"/>
      <c r="F70" s="309" t="s">
        <v>22</v>
      </c>
      <c r="G70" s="449" t="s">
        <v>21</v>
      </c>
      <c r="H70" s="449" t="s">
        <v>21</v>
      </c>
      <c r="I70" s="449"/>
      <c r="J70" s="449" t="s">
        <v>21</v>
      </c>
      <c r="K70" s="450" t="s">
        <v>1159</v>
      </c>
    </row>
    <row r="71" spans="1:11" s="23" customFormat="1">
      <c r="A71" s="446"/>
      <c r="B71" s="447"/>
      <c r="C71" s="446"/>
      <c r="D71" s="448"/>
      <c r="E71" s="488"/>
      <c r="F71" s="309">
        <v>84859.64</v>
      </c>
      <c r="G71" s="449"/>
      <c r="H71" s="449"/>
      <c r="I71" s="449"/>
      <c r="J71" s="449"/>
      <c r="K71" s="450"/>
    </row>
    <row r="72" spans="1:11" s="23" customFormat="1">
      <c r="A72" s="446"/>
      <c r="B72" s="447"/>
      <c r="C72" s="446"/>
      <c r="D72" s="448"/>
      <c r="E72" s="488"/>
      <c r="F72" s="309" t="s">
        <v>23</v>
      </c>
      <c r="G72" s="449"/>
      <c r="H72" s="449"/>
      <c r="I72" s="449"/>
      <c r="J72" s="449"/>
      <c r="K72" s="450"/>
    </row>
    <row r="73" spans="1:11" s="23" customFormat="1" ht="51.75" customHeight="1">
      <c r="A73" s="446"/>
      <c r="B73" s="447"/>
      <c r="C73" s="446"/>
      <c r="D73" s="448"/>
      <c r="E73" s="488"/>
      <c r="F73" s="309">
        <v>72130.69</v>
      </c>
      <c r="G73" s="449"/>
      <c r="H73" s="449"/>
      <c r="I73" s="449"/>
      <c r="J73" s="449"/>
      <c r="K73" s="450"/>
    </row>
    <row r="74" spans="1:11" ht="20.25" customHeight="1">
      <c r="A74" s="666" t="s">
        <v>18</v>
      </c>
      <c r="B74" s="667" t="s">
        <v>397</v>
      </c>
      <c r="C74" s="666" t="s">
        <v>20</v>
      </c>
      <c r="D74" s="668"/>
      <c r="E74" s="311" t="s">
        <v>22</v>
      </c>
      <c r="F74" s="311" t="s">
        <v>22</v>
      </c>
      <c r="G74" s="669" t="s">
        <v>21</v>
      </c>
      <c r="H74" s="669" t="s">
        <v>21</v>
      </c>
      <c r="I74" s="669"/>
      <c r="J74" s="669" t="s">
        <v>21</v>
      </c>
      <c r="K74" s="681" t="s">
        <v>1020</v>
      </c>
    </row>
    <row r="75" spans="1:11">
      <c r="A75" s="666"/>
      <c r="B75" s="667"/>
      <c r="C75" s="666"/>
      <c r="D75" s="668"/>
      <c r="E75" s="303">
        <v>1450000</v>
      </c>
      <c r="F75" s="311">
        <f>F79+F83+F87</f>
        <v>367983</v>
      </c>
      <c r="G75" s="669"/>
      <c r="H75" s="669"/>
      <c r="I75" s="669"/>
      <c r="J75" s="669"/>
      <c r="K75" s="681"/>
    </row>
    <row r="76" spans="1:11">
      <c r="A76" s="666"/>
      <c r="B76" s="667"/>
      <c r="C76" s="666"/>
      <c r="D76" s="668"/>
      <c r="E76" s="665"/>
      <c r="F76" s="311" t="s">
        <v>23</v>
      </c>
      <c r="G76" s="669"/>
      <c r="H76" s="669"/>
      <c r="I76" s="669"/>
      <c r="J76" s="669"/>
      <c r="K76" s="681"/>
    </row>
    <row r="77" spans="1:11" ht="42" customHeight="1">
      <c r="A77" s="666"/>
      <c r="B77" s="667"/>
      <c r="C77" s="666"/>
      <c r="D77" s="668"/>
      <c r="E77" s="665"/>
      <c r="F77" s="311">
        <f>F81+F85+F89</f>
        <v>312780</v>
      </c>
      <c r="G77" s="669"/>
      <c r="H77" s="669"/>
      <c r="I77" s="669"/>
      <c r="J77" s="669"/>
      <c r="K77" s="681"/>
    </row>
    <row r="78" spans="1:11" ht="21" customHeight="1">
      <c r="A78" s="446"/>
      <c r="B78" s="447" t="s">
        <v>862</v>
      </c>
      <c r="C78" s="446"/>
      <c r="D78" s="448">
        <v>2011</v>
      </c>
      <c r="E78" s="448"/>
      <c r="F78" s="309" t="s">
        <v>22</v>
      </c>
      <c r="G78" s="449" t="s">
        <v>21</v>
      </c>
      <c r="H78" s="449" t="s">
        <v>21</v>
      </c>
      <c r="I78" s="449"/>
      <c r="J78" s="449" t="s">
        <v>21</v>
      </c>
      <c r="K78" s="450" t="s">
        <v>863</v>
      </c>
    </row>
    <row r="79" spans="1:11">
      <c r="A79" s="446"/>
      <c r="B79" s="447"/>
      <c r="C79" s="446"/>
      <c r="D79" s="448"/>
      <c r="E79" s="488"/>
      <c r="F79" s="309">
        <v>120233</v>
      </c>
      <c r="G79" s="449"/>
      <c r="H79" s="449"/>
      <c r="I79" s="449"/>
      <c r="J79" s="449"/>
      <c r="K79" s="450"/>
    </row>
    <row r="80" spans="1:11">
      <c r="A80" s="446"/>
      <c r="B80" s="447"/>
      <c r="C80" s="446"/>
      <c r="D80" s="448"/>
      <c r="E80" s="488"/>
      <c r="F80" s="309" t="s">
        <v>23</v>
      </c>
      <c r="G80" s="449"/>
      <c r="H80" s="449"/>
      <c r="I80" s="449"/>
      <c r="J80" s="449"/>
      <c r="K80" s="450"/>
    </row>
    <row r="81" spans="1:11" ht="15.75" customHeight="1">
      <c r="A81" s="446"/>
      <c r="B81" s="447"/>
      <c r="C81" s="446"/>
      <c r="D81" s="448"/>
      <c r="E81" s="488"/>
      <c r="F81" s="309">
        <v>102193</v>
      </c>
      <c r="G81" s="449"/>
      <c r="H81" s="449"/>
      <c r="I81" s="449"/>
      <c r="J81" s="449"/>
      <c r="K81" s="450"/>
    </row>
    <row r="82" spans="1:11" ht="20.25" customHeight="1">
      <c r="A82" s="446"/>
      <c r="B82" s="447" t="s">
        <v>865</v>
      </c>
      <c r="C82" s="446"/>
      <c r="D82" s="448">
        <v>2011</v>
      </c>
      <c r="E82" s="448"/>
      <c r="F82" s="309" t="s">
        <v>22</v>
      </c>
      <c r="G82" s="449" t="s">
        <v>21</v>
      </c>
      <c r="H82" s="449" t="s">
        <v>21</v>
      </c>
      <c r="I82" s="449"/>
      <c r="J82" s="449" t="s">
        <v>21</v>
      </c>
      <c r="K82" s="450" t="s">
        <v>866</v>
      </c>
    </row>
    <row r="83" spans="1:11">
      <c r="A83" s="446"/>
      <c r="B83" s="447"/>
      <c r="C83" s="446"/>
      <c r="D83" s="448"/>
      <c r="E83" s="488"/>
      <c r="F83" s="309">
        <v>120239</v>
      </c>
      <c r="G83" s="449"/>
      <c r="H83" s="449"/>
      <c r="I83" s="449"/>
      <c r="J83" s="449"/>
      <c r="K83" s="450"/>
    </row>
    <row r="84" spans="1:11">
      <c r="A84" s="446"/>
      <c r="B84" s="447"/>
      <c r="C84" s="446"/>
      <c r="D84" s="448"/>
      <c r="E84" s="488"/>
      <c r="F84" s="309" t="s">
        <v>23</v>
      </c>
      <c r="G84" s="449"/>
      <c r="H84" s="449"/>
      <c r="I84" s="449"/>
      <c r="J84" s="449"/>
      <c r="K84" s="450"/>
    </row>
    <row r="85" spans="1:11" ht="25.5" customHeight="1">
      <c r="A85" s="446"/>
      <c r="B85" s="447"/>
      <c r="C85" s="446"/>
      <c r="D85" s="448"/>
      <c r="E85" s="488"/>
      <c r="F85" s="309">
        <v>102203</v>
      </c>
      <c r="G85" s="449"/>
      <c r="H85" s="449"/>
      <c r="I85" s="449"/>
      <c r="J85" s="449"/>
      <c r="K85" s="450"/>
    </row>
    <row r="86" spans="1:11" ht="20.25" customHeight="1">
      <c r="A86" s="446"/>
      <c r="B86" s="447" t="s">
        <v>869</v>
      </c>
      <c r="C86" s="446"/>
      <c r="D86" s="448"/>
      <c r="E86" s="448"/>
      <c r="F86" s="309" t="s">
        <v>22</v>
      </c>
      <c r="G86" s="449" t="s">
        <v>21</v>
      </c>
      <c r="H86" s="449" t="s">
        <v>21</v>
      </c>
      <c r="I86" s="449"/>
      <c r="J86" s="449" t="s">
        <v>21</v>
      </c>
      <c r="K86" s="450" t="s">
        <v>870</v>
      </c>
    </row>
    <row r="87" spans="1:11">
      <c r="A87" s="446"/>
      <c r="B87" s="447"/>
      <c r="C87" s="446"/>
      <c r="D87" s="448"/>
      <c r="E87" s="488"/>
      <c r="F87" s="309">
        <v>127511</v>
      </c>
      <c r="G87" s="449"/>
      <c r="H87" s="449"/>
      <c r="I87" s="449"/>
      <c r="J87" s="449"/>
      <c r="K87" s="450"/>
    </row>
    <row r="88" spans="1:11">
      <c r="A88" s="446"/>
      <c r="B88" s="447"/>
      <c r="C88" s="446"/>
      <c r="D88" s="448"/>
      <c r="E88" s="488"/>
      <c r="F88" s="309" t="s">
        <v>23</v>
      </c>
      <c r="G88" s="449"/>
      <c r="H88" s="449"/>
      <c r="I88" s="449"/>
      <c r="J88" s="449"/>
      <c r="K88" s="450"/>
    </row>
    <row r="89" spans="1:11" ht="13.5" customHeight="1">
      <c r="A89" s="446"/>
      <c r="B89" s="447"/>
      <c r="C89" s="446"/>
      <c r="D89" s="448"/>
      <c r="E89" s="488"/>
      <c r="F89" s="309">
        <v>108384</v>
      </c>
      <c r="G89" s="449"/>
      <c r="H89" s="449"/>
      <c r="I89" s="449"/>
      <c r="J89" s="449"/>
      <c r="K89" s="450"/>
    </row>
    <row r="90" spans="1:11" ht="20.25" customHeight="1">
      <c r="A90" s="666" t="s">
        <v>18</v>
      </c>
      <c r="B90" s="667" t="s">
        <v>398</v>
      </c>
      <c r="C90" s="666" t="s">
        <v>20</v>
      </c>
      <c r="D90" s="668">
        <v>2011</v>
      </c>
      <c r="E90" s="311" t="s">
        <v>22</v>
      </c>
      <c r="F90" s="311" t="s">
        <v>22</v>
      </c>
      <c r="G90" s="669" t="s">
        <v>21</v>
      </c>
      <c r="H90" s="669" t="s">
        <v>21</v>
      </c>
      <c r="I90" s="669"/>
      <c r="J90" s="669" t="s">
        <v>21</v>
      </c>
      <c r="K90" s="681" t="s">
        <v>1021</v>
      </c>
    </row>
    <row r="91" spans="1:11">
      <c r="A91" s="666"/>
      <c r="B91" s="667"/>
      <c r="C91" s="666"/>
      <c r="D91" s="668"/>
      <c r="E91" s="303">
        <v>120000</v>
      </c>
      <c r="F91" s="311">
        <f>F95+F99</f>
        <v>252312</v>
      </c>
      <c r="G91" s="669"/>
      <c r="H91" s="669"/>
      <c r="I91" s="669"/>
      <c r="J91" s="669"/>
      <c r="K91" s="681"/>
    </row>
    <row r="92" spans="1:11">
      <c r="A92" s="666"/>
      <c r="B92" s="667"/>
      <c r="C92" s="666"/>
      <c r="D92" s="668"/>
      <c r="E92" s="665"/>
      <c r="F92" s="311" t="s">
        <v>23</v>
      </c>
      <c r="G92" s="669"/>
      <c r="H92" s="669"/>
      <c r="I92" s="669"/>
      <c r="J92" s="669"/>
      <c r="K92" s="681"/>
    </row>
    <row r="93" spans="1:11">
      <c r="A93" s="666"/>
      <c r="B93" s="667"/>
      <c r="C93" s="666"/>
      <c r="D93" s="668"/>
      <c r="E93" s="665"/>
      <c r="F93" s="311">
        <f>F97+F101</f>
        <v>214464.6</v>
      </c>
      <c r="G93" s="669"/>
      <c r="H93" s="669"/>
      <c r="I93" s="669"/>
      <c r="J93" s="669"/>
      <c r="K93" s="681"/>
    </row>
    <row r="94" spans="1:11" ht="20.25" customHeight="1">
      <c r="A94" s="446"/>
      <c r="B94" s="447" t="s">
        <v>872</v>
      </c>
      <c r="C94" s="446"/>
      <c r="D94" s="448"/>
      <c r="E94" s="448"/>
      <c r="F94" s="309" t="s">
        <v>22</v>
      </c>
      <c r="G94" s="449" t="s">
        <v>21</v>
      </c>
      <c r="H94" s="449" t="s">
        <v>21</v>
      </c>
      <c r="I94" s="449"/>
      <c r="J94" s="449" t="s">
        <v>21</v>
      </c>
      <c r="K94" s="450" t="s">
        <v>864</v>
      </c>
    </row>
    <row r="95" spans="1:11">
      <c r="A95" s="446"/>
      <c r="B95" s="447"/>
      <c r="C95" s="446"/>
      <c r="D95" s="448"/>
      <c r="E95" s="488"/>
      <c r="F95" s="309">
        <v>119656</v>
      </c>
      <c r="G95" s="449"/>
      <c r="H95" s="449"/>
      <c r="I95" s="449"/>
      <c r="J95" s="449"/>
      <c r="K95" s="450"/>
    </row>
    <row r="96" spans="1:11">
      <c r="A96" s="446"/>
      <c r="B96" s="447"/>
      <c r="C96" s="446"/>
      <c r="D96" s="448"/>
      <c r="E96" s="488"/>
      <c r="F96" s="309" t="s">
        <v>23</v>
      </c>
      <c r="G96" s="449"/>
      <c r="H96" s="449"/>
      <c r="I96" s="449"/>
      <c r="J96" s="449"/>
      <c r="K96" s="450"/>
    </row>
    <row r="97" spans="1:11" ht="25.5" customHeight="1">
      <c r="A97" s="446"/>
      <c r="B97" s="447"/>
      <c r="C97" s="446"/>
      <c r="D97" s="448"/>
      <c r="E97" s="488"/>
      <c r="F97" s="309">
        <v>101707</v>
      </c>
      <c r="G97" s="449"/>
      <c r="H97" s="449"/>
      <c r="I97" s="449"/>
      <c r="J97" s="449"/>
      <c r="K97" s="450"/>
    </row>
    <row r="98" spans="1:11" ht="20.25" customHeight="1">
      <c r="A98" s="446"/>
      <c r="B98" s="447" t="s">
        <v>871</v>
      </c>
      <c r="C98" s="446"/>
      <c r="D98" s="448"/>
      <c r="E98" s="448"/>
      <c r="F98" s="309" t="s">
        <v>22</v>
      </c>
      <c r="G98" s="449" t="s">
        <v>21</v>
      </c>
      <c r="H98" s="449" t="s">
        <v>21</v>
      </c>
      <c r="I98" s="449"/>
      <c r="J98" s="449" t="s">
        <v>21</v>
      </c>
      <c r="K98" s="450" t="s">
        <v>873</v>
      </c>
    </row>
    <row r="99" spans="1:11">
      <c r="A99" s="446"/>
      <c r="B99" s="447"/>
      <c r="C99" s="446"/>
      <c r="D99" s="448"/>
      <c r="E99" s="488"/>
      <c r="F99" s="309">
        <v>132656</v>
      </c>
      <c r="G99" s="449"/>
      <c r="H99" s="449"/>
      <c r="I99" s="449"/>
      <c r="J99" s="449"/>
      <c r="K99" s="450"/>
    </row>
    <row r="100" spans="1:11">
      <c r="A100" s="446"/>
      <c r="B100" s="447"/>
      <c r="C100" s="446"/>
      <c r="D100" s="448"/>
      <c r="E100" s="488"/>
      <c r="F100" s="309" t="s">
        <v>23</v>
      </c>
      <c r="G100" s="449"/>
      <c r="H100" s="449"/>
      <c r="I100" s="449"/>
      <c r="J100" s="449"/>
      <c r="K100" s="450"/>
    </row>
    <row r="101" spans="1:11" ht="14.25" customHeight="1">
      <c r="A101" s="446"/>
      <c r="B101" s="447"/>
      <c r="C101" s="446"/>
      <c r="D101" s="448"/>
      <c r="E101" s="488"/>
      <c r="F101" s="309">
        <v>112757.6</v>
      </c>
      <c r="G101" s="449"/>
      <c r="H101" s="449"/>
      <c r="I101" s="449"/>
      <c r="J101" s="449"/>
      <c r="K101" s="450"/>
    </row>
    <row r="102" spans="1:11" ht="20.25" customHeight="1">
      <c r="A102" s="666" t="s">
        <v>18</v>
      </c>
      <c r="B102" s="667" t="s">
        <v>399</v>
      </c>
      <c r="C102" s="666" t="s">
        <v>20</v>
      </c>
      <c r="D102" s="668"/>
      <c r="E102" s="311" t="s">
        <v>22</v>
      </c>
      <c r="F102" s="311" t="s">
        <v>22</v>
      </c>
      <c r="G102" s="669" t="s">
        <v>21</v>
      </c>
      <c r="H102" s="669" t="s">
        <v>21</v>
      </c>
      <c r="I102" s="669"/>
      <c r="J102" s="669" t="s">
        <v>21</v>
      </c>
      <c r="K102" s="682"/>
    </row>
    <row r="103" spans="1:11">
      <c r="A103" s="666"/>
      <c r="B103" s="667"/>
      <c r="C103" s="666"/>
      <c r="D103" s="668"/>
      <c r="E103" s="303">
        <v>1300000</v>
      </c>
      <c r="F103" s="311">
        <v>0</v>
      </c>
      <c r="G103" s="669"/>
      <c r="H103" s="669"/>
      <c r="I103" s="669"/>
      <c r="J103" s="669"/>
      <c r="K103" s="682"/>
    </row>
    <row r="104" spans="1:11">
      <c r="A104" s="666"/>
      <c r="B104" s="667"/>
      <c r="C104" s="666"/>
      <c r="D104" s="668"/>
      <c r="E104" s="665"/>
      <c r="F104" s="311" t="s">
        <v>23</v>
      </c>
      <c r="G104" s="669"/>
      <c r="H104" s="669"/>
      <c r="I104" s="669"/>
      <c r="J104" s="669"/>
      <c r="K104" s="682"/>
    </row>
    <row r="105" spans="1:11">
      <c r="A105" s="666"/>
      <c r="B105" s="667"/>
      <c r="C105" s="666"/>
      <c r="D105" s="668"/>
      <c r="E105" s="665"/>
      <c r="F105" s="311">
        <v>0</v>
      </c>
      <c r="G105" s="669"/>
      <c r="H105" s="669"/>
      <c r="I105" s="669"/>
      <c r="J105" s="669"/>
      <c r="K105" s="682"/>
    </row>
    <row r="106" spans="1:11" ht="20.25" customHeight="1">
      <c r="A106" s="666" t="s">
        <v>18</v>
      </c>
      <c r="B106" s="667" t="s">
        <v>400</v>
      </c>
      <c r="C106" s="666" t="s">
        <v>20</v>
      </c>
      <c r="D106" s="668"/>
      <c r="E106" s="311" t="s">
        <v>22</v>
      </c>
      <c r="F106" s="311" t="s">
        <v>22</v>
      </c>
      <c r="G106" s="669" t="s">
        <v>21</v>
      </c>
      <c r="H106" s="669" t="s">
        <v>21</v>
      </c>
      <c r="I106" s="669"/>
      <c r="J106" s="669" t="s">
        <v>21</v>
      </c>
      <c r="K106" s="682"/>
    </row>
    <row r="107" spans="1:11">
      <c r="A107" s="666"/>
      <c r="B107" s="667"/>
      <c r="C107" s="666"/>
      <c r="D107" s="668"/>
      <c r="E107" s="303">
        <v>500000</v>
      </c>
      <c r="F107" s="311">
        <v>0</v>
      </c>
      <c r="G107" s="669"/>
      <c r="H107" s="669"/>
      <c r="I107" s="669"/>
      <c r="J107" s="669"/>
      <c r="K107" s="682"/>
    </row>
    <row r="108" spans="1:11">
      <c r="A108" s="666"/>
      <c r="B108" s="667"/>
      <c r="C108" s="666"/>
      <c r="D108" s="668"/>
      <c r="E108" s="665"/>
      <c r="F108" s="311" t="s">
        <v>23</v>
      </c>
      <c r="G108" s="669"/>
      <c r="H108" s="669"/>
      <c r="I108" s="669"/>
      <c r="J108" s="669"/>
      <c r="K108" s="682"/>
    </row>
    <row r="109" spans="1:11" ht="3.75" customHeight="1">
      <c r="A109" s="666"/>
      <c r="B109" s="667"/>
      <c r="C109" s="666"/>
      <c r="D109" s="668"/>
      <c r="E109" s="665"/>
      <c r="F109" s="311">
        <v>0</v>
      </c>
      <c r="G109" s="669"/>
      <c r="H109" s="669"/>
      <c r="I109" s="669"/>
      <c r="J109" s="669"/>
      <c r="K109" s="682"/>
    </row>
    <row r="110" spans="1:11" ht="20.25" customHeight="1">
      <c r="A110" s="666" t="s">
        <v>18</v>
      </c>
      <c r="B110" s="667" t="s">
        <v>401</v>
      </c>
      <c r="C110" s="666" t="s">
        <v>20</v>
      </c>
      <c r="D110" s="668"/>
      <c r="E110" s="311" t="s">
        <v>22</v>
      </c>
      <c r="F110" s="311" t="s">
        <v>22</v>
      </c>
      <c r="G110" s="669" t="s">
        <v>21</v>
      </c>
      <c r="H110" s="669" t="s">
        <v>21</v>
      </c>
      <c r="I110" s="669"/>
      <c r="J110" s="669" t="s">
        <v>21</v>
      </c>
      <c r="K110" s="682"/>
    </row>
    <row r="111" spans="1:11">
      <c r="A111" s="666"/>
      <c r="B111" s="667"/>
      <c r="C111" s="666"/>
      <c r="D111" s="668"/>
      <c r="E111" s="303">
        <v>200000</v>
      </c>
      <c r="F111" s="311">
        <v>0</v>
      </c>
      <c r="G111" s="669"/>
      <c r="H111" s="669"/>
      <c r="I111" s="669"/>
      <c r="J111" s="669"/>
      <c r="K111" s="682"/>
    </row>
    <row r="112" spans="1:11">
      <c r="A112" s="666"/>
      <c r="B112" s="667"/>
      <c r="C112" s="666"/>
      <c r="D112" s="668"/>
      <c r="E112" s="665"/>
      <c r="F112" s="311" t="s">
        <v>23</v>
      </c>
      <c r="G112" s="669"/>
      <c r="H112" s="669"/>
      <c r="I112" s="669"/>
      <c r="J112" s="669"/>
      <c r="K112" s="682"/>
    </row>
    <row r="113" spans="1:11">
      <c r="A113" s="666"/>
      <c r="B113" s="667"/>
      <c r="C113" s="666"/>
      <c r="D113" s="668"/>
      <c r="E113" s="665"/>
      <c r="F113" s="311">
        <v>0</v>
      </c>
      <c r="G113" s="669"/>
      <c r="H113" s="669"/>
      <c r="I113" s="669"/>
      <c r="J113" s="669"/>
      <c r="K113" s="682"/>
    </row>
  </sheetData>
  <mergeCells count="234">
    <mergeCell ref="H42:I45"/>
    <mergeCell ref="J42:J45"/>
    <mergeCell ref="K42:K45"/>
    <mergeCell ref="A46:A49"/>
    <mergeCell ref="B46:B49"/>
    <mergeCell ref="C46:C49"/>
    <mergeCell ref="D46:D49"/>
    <mergeCell ref="E46:E49"/>
    <mergeCell ref="G46:G49"/>
    <mergeCell ref="H46:I49"/>
    <mergeCell ref="J46:J49"/>
    <mergeCell ref="K46:K49"/>
    <mergeCell ref="J86:J89"/>
    <mergeCell ref="K86:K89"/>
    <mergeCell ref="A82:A85"/>
    <mergeCell ref="B82:B85"/>
    <mergeCell ref="C82:C85"/>
    <mergeCell ref="D82:D85"/>
    <mergeCell ref="G82:G85"/>
    <mergeCell ref="H82:I85"/>
    <mergeCell ref="J82:J85"/>
    <mergeCell ref="K82:K85"/>
    <mergeCell ref="J78:J81"/>
    <mergeCell ref="K78:K81"/>
    <mergeCell ref="A34:A37"/>
    <mergeCell ref="B34:B37"/>
    <mergeCell ref="C34:C37"/>
    <mergeCell ref="D34:D37"/>
    <mergeCell ref="G34:G37"/>
    <mergeCell ref="H34:I37"/>
    <mergeCell ref="J34:J37"/>
    <mergeCell ref="K34:K37"/>
    <mergeCell ref="H50:I53"/>
    <mergeCell ref="J50:J53"/>
    <mergeCell ref="K50:K53"/>
    <mergeCell ref="J54:J57"/>
    <mergeCell ref="K54:K57"/>
    <mergeCell ref="A54:A57"/>
    <mergeCell ref="B54:B57"/>
    <mergeCell ref="C54:C57"/>
    <mergeCell ref="A42:A45"/>
    <mergeCell ref="B42:B45"/>
    <mergeCell ref="C42:C45"/>
    <mergeCell ref="D42:D45"/>
    <mergeCell ref="E42:E45"/>
    <mergeCell ref="G42:G45"/>
    <mergeCell ref="K90:K93"/>
    <mergeCell ref="E92:E93"/>
    <mergeCell ref="J98:J101"/>
    <mergeCell ref="K98:K101"/>
    <mergeCell ref="G94:G97"/>
    <mergeCell ref="H94:I97"/>
    <mergeCell ref="J94:J97"/>
    <mergeCell ref="K94:K97"/>
    <mergeCell ref="C30:C33"/>
    <mergeCell ref="D30:D33"/>
    <mergeCell ref="G30:G33"/>
    <mergeCell ref="H30:I33"/>
    <mergeCell ref="J30:J33"/>
    <mergeCell ref="K30:K33"/>
    <mergeCell ref="D54:D57"/>
    <mergeCell ref="G54:G57"/>
    <mergeCell ref="H54:I57"/>
    <mergeCell ref="E30:E33"/>
    <mergeCell ref="E34:E37"/>
    <mergeCell ref="E38:E41"/>
    <mergeCell ref="E54:E57"/>
    <mergeCell ref="E78:E81"/>
    <mergeCell ref="E82:E85"/>
    <mergeCell ref="E86:E89"/>
    <mergeCell ref="K102:K105"/>
    <mergeCell ref="J110:J113"/>
    <mergeCell ref="A110:A113"/>
    <mergeCell ref="B110:B113"/>
    <mergeCell ref="C110:C113"/>
    <mergeCell ref="D110:D113"/>
    <mergeCell ref="G110:G113"/>
    <mergeCell ref="H110:I113"/>
    <mergeCell ref="A106:A109"/>
    <mergeCell ref="B106:B109"/>
    <mergeCell ref="C106:C109"/>
    <mergeCell ref="D106:D109"/>
    <mergeCell ref="G106:G109"/>
    <mergeCell ref="K110:K113"/>
    <mergeCell ref="E112:E113"/>
    <mergeCell ref="H106:I109"/>
    <mergeCell ref="J106:J109"/>
    <mergeCell ref="K106:K109"/>
    <mergeCell ref="E108:E109"/>
    <mergeCell ref="J90:J93"/>
    <mergeCell ref="E104:E105"/>
    <mergeCell ref="A98:A101"/>
    <mergeCell ref="B98:B101"/>
    <mergeCell ref="C98:C101"/>
    <mergeCell ref="D98:D101"/>
    <mergeCell ref="G98:G101"/>
    <mergeCell ref="H98:I101"/>
    <mergeCell ref="A94:A97"/>
    <mergeCell ref="B94:B97"/>
    <mergeCell ref="C94:C97"/>
    <mergeCell ref="D94:D97"/>
    <mergeCell ref="A102:A105"/>
    <mergeCell ref="B102:B105"/>
    <mergeCell ref="C102:C105"/>
    <mergeCell ref="D102:D105"/>
    <mergeCell ref="G102:G105"/>
    <mergeCell ref="H102:I105"/>
    <mergeCell ref="J102:J105"/>
    <mergeCell ref="E94:E97"/>
    <mergeCell ref="E98:E101"/>
    <mergeCell ref="J74:J77"/>
    <mergeCell ref="K74:K77"/>
    <mergeCell ref="E76:E77"/>
    <mergeCell ref="A66:A69"/>
    <mergeCell ref="B66:B69"/>
    <mergeCell ref="C66:C69"/>
    <mergeCell ref="D66:D69"/>
    <mergeCell ref="G66:G69"/>
    <mergeCell ref="H66:I69"/>
    <mergeCell ref="J66:J69"/>
    <mergeCell ref="K66:K69"/>
    <mergeCell ref="E66:E69"/>
    <mergeCell ref="A70:A73"/>
    <mergeCell ref="B70:B73"/>
    <mergeCell ref="C70:C73"/>
    <mergeCell ref="D70:D73"/>
    <mergeCell ref="E70:E73"/>
    <mergeCell ref="G70:G73"/>
    <mergeCell ref="H70:I73"/>
    <mergeCell ref="A74:A77"/>
    <mergeCell ref="B74:B77"/>
    <mergeCell ref="C74:C77"/>
    <mergeCell ref="D74:D77"/>
    <mergeCell ref="G74:G77"/>
    <mergeCell ref="K25:K29"/>
    <mergeCell ref="A2:A20"/>
    <mergeCell ref="B2:B20"/>
    <mergeCell ref="C2:C20"/>
    <mergeCell ref="D2:D20"/>
    <mergeCell ref="G2:G5"/>
    <mergeCell ref="E52:E53"/>
    <mergeCell ref="A62:A65"/>
    <mergeCell ref="B62:B65"/>
    <mergeCell ref="C62:C65"/>
    <mergeCell ref="D62:D65"/>
    <mergeCell ref="G62:G65"/>
    <mergeCell ref="E27:E29"/>
    <mergeCell ref="A50:A53"/>
    <mergeCell ref="B50:B53"/>
    <mergeCell ref="C50:C53"/>
    <mergeCell ref="D50:D53"/>
    <mergeCell ref="G50:G53"/>
    <mergeCell ref="A30:A33"/>
    <mergeCell ref="H62:I65"/>
    <mergeCell ref="J62:J65"/>
    <mergeCell ref="K62:K65"/>
    <mergeCell ref="E64:E65"/>
    <mergeCell ref="B30:B33"/>
    <mergeCell ref="A25:A29"/>
    <mergeCell ref="B25:B29"/>
    <mergeCell ref="C25:C29"/>
    <mergeCell ref="D25:D29"/>
    <mergeCell ref="G25:G29"/>
    <mergeCell ref="H25:I29"/>
    <mergeCell ref="J25:J29"/>
    <mergeCell ref="A21:A24"/>
    <mergeCell ref="B21:B24"/>
    <mergeCell ref="C21:C24"/>
    <mergeCell ref="D21:D24"/>
    <mergeCell ref="G21:G24"/>
    <mergeCell ref="H21:I24"/>
    <mergeCell ref="E4:E5"/>
    <mergeCell ref="G6:G9"/>
    <mergeCell ref="H6:I9"/>
    <mergeCell ref="J6:J9"/>
    <mergeCell ref="K6:K9"/>
    <mergeCell ref="E8:E9"/>
    <mergeCell ref="J21:J24"/>
    <mergeCell ref="K21:K24"/>
    <mergeCell ref="E23:E24"/>
    <mergeCell ref="A38:A41"/>
    <mergeCell ref="B38:B41"/>
    <mergeCell ref="C38:C41"/>
    <mergeCell ref="D38:D41"/>
    <mergeCell ref="G38:G41"/>
    <mergeCell ref="H38:I41"/>
    <mergeCell ref="J38:J41"/>
    <mergeCell ref="K38:K41"/>
    <mergeCell ref="H2:H5"/>
    <mergeCell ref="G10:G13"/>
    <mergeCell ref="H10:I13"/>
    <mergeCell ref="G18:K20"/>
    <mergeCell ref="E19:E20"/>
    <mergeCell ref="J10:J13"/>
    <mergeCell ref="K10:K13"/>
    <mergeCell ref="E12:E13"/>
    <mergeCell ref="G14:G17"/>
    <mergeCell ref="H14:I17"/>
    <mergeCell ref="J14:J17"/>
    <mergeCell ref="K14:K17"/>
    <mergeCell ref="E16:E17"/>
    <mergeCell ref="I2:I5"/>
    <mergeCell ref="J2:J5"/>
    <mergeCell ref="K2:K5"/>
    <mergeCell ref="H74:I77"/>
    <mergeCell ref="A90:A93"/>
    <mergeCell ref="B90:B93"/>
    <mergeCell ref="C90:C93"/>
    <mergeCell ref="D90:D93"/>
    <mergeCell ref="G90:G93"/>
    <mergeCell ref="H90:I93"/>
    <mergeCell ref="A78:A81"/>
    <mergeCell ref="B78:B81"/>
    <mergeCell ref="C78:C81"/>
    <mergeCell ref="D78:D81"/>
    <mergeCell ref="G78:G81"/>
    <mergeCell ref="H78:I81"/>
    <mergeCell ref="A86:A89"/>
    <mergeCell ref="B86:B89"/>
    <mergeCell ref="C86:C89"/>
    <mergeCell ref="D86:D89"/>
    <mergeCell ref="G86:G89"/>
    <mergeCell ref="H86:I89"/>
    <mergeCell ref="J70:J73"/>
    <mergeCell ref="K70:K73"/>
    <mergeCell ref="A58:A61"/>
    <mergeCell ref="B58:B61"/>
    <mergeCell ref="C58:C61"/>
    <mergeCell ref="D58:D61"/>
    <mergeCell ref="E58:E61"/>
    <mergeCell ref="G58:G61"/>
    <mergeCell ref="H58:I61"/>
    <mergeCell ref="J58:J61"/>
    <mergeCell ref="K58:K61"/>
  </mergeCells>
  <pageMargins left="0.98425196850393704" right="0.19685039370078741" top="0.74803149606299213" bottom="0.74803149606299213" header="0.31496062992125984" footer="0.31496062992125984"/>
  <pageSetup paperSize="8" firstPageNumber="82" orientation="portrait" useFirstPageNumber="1" r:id="rId1"/>
  <headerFooter>
    <oddFooter>&amp;R&amp;P</oddFooter>
  </headerFooter>
</worksheet>
</file>

<file path=xl/worksheets/sheet43.xml><?xml version="1.0" encoding="utf-8"?>
<worksheet xmlns="http://schemas.openxmlformats.org/spreadsheetml/2006/main" xmlns:r="http://schemas.openxmlformats.org/officeDocument/2006/relationships">
  <dimension ref="A2:K29"/>
  <sheetViews>
    <sheetView workbookViewId="0">
      <selection activeCell="F34" sqref="F34"/>
    </sheetView>
  </sheetViews>
  <sheetFormatPr defaultRowHeight="15"/>
  <cols>
    <col min="2" max="2" width="20.85546875" customWidth="1"/>
    <col min="4" max="4" width="8.42578125" customWidth="1"/>
    <col min="5" max="5" width="10.5703125" customWidth="1"/>
    <col min="6" max="6" width="11.28515625" customWidth="1"/>
    <col min="10" max="10" width="11.7109375" customWidth="1"/>
    <col min="11" max="11" width="22.140625" customWidth="1"/>
  </cols>
  <sheetData>
    <row r="2" spans="1:11" ht="210" customHeight="1">
      <c r="A2" s="736" t="s">
        <v>15</v>
      </c>
      <c r="B2" s="737" t="s">
        <v>402</v>
      </c>
      <c r="C2" s="738" t="s">
        <v>20</v>
      </c>
      <c r="D2" s="736"/>
      <c r="E2" s="136" t="s">
        <v>22</v>
      </c>
      <c r="F2" s="136" t="s">
        <v>22</v>
      </c>
      <c r="G2" s="739" t="s">
        <v>403</v>
      </c>
      <c r="H2" s="736">
        <v>30</v>
      </c>
      <c r="I2" s="736"/>
      <c r="J2" s="736" t="s">
        <v>1006</v>
      </c>
      <c r="K2" s="742" t="s">
        <v>1626</v>
      </c>
    </row>
    <row r="3" spans="1:11" ht="15" hidden="1" customHeight="1">
      <c r="A3" s="736"/>
      <c r="B3" s="737"/>
      <c r="C3" s="738"/>
      <c r="D3" s="736"/>
      <c r="E3" s="136"/>
      <c r="F3" s="108"/>
      <c r="G3" s="739"/>
      <c r="H3" s="736"/>
      <c r="I3" s="736"/>
      <c r="J3" s="736"/>
      <c r="K3" s="742"/>
    </row>
    <row r="4" spans="1:11" ht="15" hidden="1" customHeight="1">
      <c r="A4" s="736"/>
      <c r="B4" s="737"/>
      <c r="C4" s="738"/>
      <c r="D4" s="736"/>
      <c r="E4" s="743"/>
      <c r="F4" s="108" t="s">
        <v>23</v>
      </c>
      <c r="G4" s="739"/>
      <c r="H4" s="736"/>
      <c r="I4" s="736"/>
      <c r="J4" s="736"/>
      <c r="K4" s="742"/>
    </row>
    <row r="5" spans="1:11" ht="33" hidden="1" customHeight="1">
      <c r="A5" s="736"/>
      <c r="B5" s="737"/>
      <c r="C5" s="738"/>
      <c r="D5" s="736"/>
      <c r="E5" s="743"/>
      <c r="F5" s="108"/>
      <c r="G5" s="739"/>
      <c r="H5" s="736"/>
      <c r="I5" s="736"/>
      <c r="J5" s="736"/>
      <c r="K5" s="742"/>
    </row>
    <row r="6" spans="1:11" ht="20.25" hidden="1" customHeight="1">
      <c r="A6" s="736"/>
      <c r="B6" s="737"/>
      <c r="C6" s="738"/>
      <c r="D6" s="736"/>
      <c r="E6" s="136" t="s">
        <v>22</v>
      </c>
      <c r="F6" s="108" t="s">
        <v>22</v>
      </c>
      <c r="G6" s="740" t="s">
        <v>21</v>
      </c>
      <c r="H6" s="740" t="s">
        <v>21</v>
      </c>
      <c r="I6" s="740"/>
      <c r="J6" s="740" t="s">
        <v>21</v>
      </c>
      <c r="K6" s="744"/>
    </row>
    <row r="7" spans="1:11" ht="15" hidden="1" customHeight="1">
      <c r="A7" s="736"/>
      <c r="B7" s="737"/>
      <c r="C7" s="738"/>
      <c r="D7" s="736"/>
      <c r="E7" s="320">
        <v>59166800</v>
      </c>
      <c r="F7" s="108"/>
      <c r="G7" s="740"/>
      <c r="H7" s="740"/>
      <c r="I7" s="740"/>
      <c r="J7" s="740"/>
      <c r="K7" s="744"/>
    </row>
    <row r="8" spans="1:11" ht="15" hidden="1" customHeight="1">
      <c r="A8" s="736"/>
      <c r="B8" s="737"/>
      <c r="C8" s="738"/>
      <c r="D8" s="736"/>
      <c r="E8" s="743"/>
      <c r="F8" s="108" t="s">
        <v>23</v>
      </c>
      <c r="G8" s="740"/>
      <c r="H8" s="740"/>
      <c r="I8" s="740"/>
      <c r="J8" s="740"/>
      <c r="K8" s="744"/>
    </row>
    <row r="9" spans="1:11" ht="15" hidden="1" customHeight="1">
      <c r="A9" s="736"/>
      <c r="B9" s="737"/>
      <c r="C9" s="738"/>
      <c r="D9" s="736"/>
      <c r="E9" s="743"/>
      <c r="F9" s="108"/>
      <c r="G9" s="740"/>
      <c r="H9" s="740"/>
      <c r="I9" s="740"/>
      <c r="J9" s="740"/>
      <c r="K9" s="744"/>
    </row>
    <row r="10" spans="1:11" ht="20.25" hidden="1" customHeight="1">
      <c r="A10" s="736"/>
      <c r="B10" s="737"/>
      <c r="C10" s="738"/>
      <c r="D10" s="736"/>
      <c r="E10" s="136" t="s">
        <v>22</v>
      </c>
      <c r="F10" s="108" t="s">
        <v>22</v>
      </c>
      <c r="G10" s="740" t="s">
        <v>21</v>
      </c>
      <c r="H10" s="740" t="s">
        <v>21</v>
      </c>
      <c r="I10" s="740"/>
      <c r="J10" s="740" t="s">
        <v>21</v>
      </c>
      <c r="K10" s="744"/>
    </row>
    <row r="11" spans="1:11" ht="15" hidden="1" customHeight="1">
      <c r="A11" s="736"/>
      <c r="B11" s="737"/>
      <c r="C11" s="738"/>
      <c r="D11" s="736"/>
      <c r="E11" s="320">
        <v>35070000</v>
      </c>
      <c r="F11" s="108"/>
      <c r="G11" s="740"/>
      <c r="H11" s="740"/>
      <c r="I11" s="740"/>
      <c r="J11" s="740"/>
      <c r="K11" s="744"/>
    </row>
    <row r="12" spans="1:11" ht="15" hidden="1" customHeight="1">
      <c r="A12" s="736"/>
      <c r="B12" s="737"/>
      <c r="C12" s="738"/>
      <c r="D12" s="736"/>
      <c r="E12" s="743"/>
      <c r="F12" s="108" t="s">
        <v>23</v>
      </c>
      <c r="G12" s="740"/>
      <c r="H12" s="740"/>
      <c r="I12" s="740"/>
      <c r="J12" s="740"/>
      <c r="K12" s="744"/>
    </row>
    <row r="13" spans="1:11" ht="15" hidden="1" customHeight="1">
      <c r="A13" s="736"/>
      <c r="B13" s="737"/>
      <c r="C13" s="738"/>
      <c r="D13" s="736"/>
      <c r="E13" s="743"/>
      <c r="F13" s="108"/>
      <c r="G13" s="740"/>
      <c r="H13" s="740"/>
      <c r="I13" s="740"/>
      <c r="J13" s="740"/>
      <c r="K13" s="744"/>
    </row>
    <row r="14" spans="1:11" ht="20.25" hidden="1" customHeight="1">
      <c r="A14" s="736"/>
      <c r="B14" s="737"/>
      <c r="C14" s="738"/>
      <c r="D14" s="736"/>
      <c r="E14" s="136" t="s">
        <v>22</v>
      </c>
      <c r="F14" s="108" t="s">
        <v>22</v>
      </c>
      <c r="G14" s="740" t="s">
        <v>21</v>
      </c>
      <c r="H14" s="740" t="s">
        <v>21</v>
      </c>
      <c r="I14" s="740"/>
      <c r="J14" s="740" t="s">
        <v>21</v>
      </c>
      <c r="K14" s="744"/>
    </row>
    <row r="15" spans="1:11" ht="15" hidden="1" customHeight="1">
      <c r="A15" s="736"/>
      <c r="B15" s="737"/>
      <c r="C15" s="738"/>
      <c r="D15" s="736"/>
      <c r="E15" s="320">
        <v>1100000</v>
      </c>
      <c r="F15" s="108"/>
      <c r="G15" s="740"/>
      <c r="H15" s="740"/>
      <c r="I15" s="740"/>
      <c r="J15" s="740"/>
      <c r="K15" s="744"/>
    </row>
    <row r="16" spans="1:11" ht="15" hidden="1" customHeight="1">
      <c r="A16" s="736"/>
      <c r="B16" s="737"/>
      <c r="C16" s="738"/>
      <c r="D16" s="736"/>
      <c r="E16" s="743"/>
      <c r="F16" s="108" t="s">
        <v>23</v>
      </c>
      <c r="G16" s="740"/>
      <c r="H16" s="740"/>
      <c r="I16" s="740"/>
      <c r="J16" s="740"/>
      <c r="K16" s="744"/>
    </row>
    <row r="17" spans="1:11" ht="15" hidden="1" customHeight="1">
      <c r="A17" s="736"/>
      <c r="B17" s="737"/>
      <c r="C17" s="738"/>
      <c r="D17" s="736"/>
      <c r="E17" s="743"/>
      <c r="F17" s="108"/>
      <c r="G17" s="740"/>
      <c r="H17" s="740"/>
      <c r="I17" s="740"/>
      <c r="J17" s="740"/>
      <c r="K17" s="744"/>
    </row>
    <row r="18" spans="1:11">
      <c r="A18" s="736"/>
      <c r="B18" s="737"/>
      <c r="C18" s="738"/>
      <c r="D18" s="736"/>
      <c r="E18" s="113">
        <v>2450000</v>
      </c>
      <c r="F18" s="114">
        <f>F22</f>
        <v>1522636.66</v>
      </c>
      <c r="G18" s="740"/>
      <c r="H18" s="740"/>
      <c r="I18" s="740"/>
      <c r="J18" s="740"/>
      <c r="K18" s="740"/>
    </row>
    <row r="19" spans="1:11">
      <c r="A19" s="736"/>
      <c r="B19" s="737"/>
      <c r="C19" s="738"/>
      <c r="D19" s="736"/>
      <c r="E19" s="741"/>
      <c r="F19" s="114" t="s">
        <v>23</v>
      </c>
      <c r="G19" s="740"/>
      <c r="H19" s="740"/>
      <c r="I19" s="740"/>
      <c r="J19" s="740"/>
      <c r="K19" s="740"/>
    </row>
    <row r="20" spans="1:11">
      <c r="A20" s="736"/>
      <c r="B20" s="737"/>
      <c r="C20" s="738"/>
      <c r="D20" s="736"/>
      <c r="E20" s="741"/>
      <c r="F20" s="114">
        <f>F24</f>
        <v>1293901.44</v>
      </c>
      <c r="G20" s="740"/>
      <c r="H20" s="740"/>
      <c r="I20" s="740"/>
      <c r="J20" s="740"/>
      <c r="K20" s="740"/>
    </row>
    <row r="21" spans="1:11" ht="20.25" customHeight="1">
      <c r="A21" s="745" t="s">
        <v>18</v>
      </c>
      <c r="B21" s="746" t="s">
        <v>404</v>
      </c>
      <c r="C21" s="745" t="s">
        <v>20</v>
      </c>
      <c r="D21" s="747"/>
      <c r="E21" s="114" t="s">
        <v>22</v>
      </c>
      <c r="F21" s="114" t="s">
        <v>22</v>
      </c>
      <c r="G21" s="740" t="s">
        <v>21</v>
      </c>
      <c r="H21" s="740" t="s">
        <v>21</v>
      </c>
      <c r="I21" s="740"/>
      <c r="J21" s="740" t="s">
        <v>21</v>
      </c>
      <c r="K21" s="742" t="s">
        <v>1625</v>
      </c>
    </row>
    <row r="22" spans="1:11">
      <c r="A22" s="745"/>
      <c r="B22" s="746"/>
      <c r="C22" s="745"/>
      <c r="D22" s="747"/>
      <c r="E22" s="113">
        <v>2450000</v>
      </c>
      <c r="F22" s="114">
        <f>F27</f>
        <v>1522636.66</v>
      </c>
      <c r="G22" s="740"/>
      <c r="H22" s="740"/>
      <c r="I22" s="740"/>
      <c r="J22" s="740"/>
      <c r="K22" s="742"/>
    </row>
    <row r="23" spans="1:11">
      <c r="A23" s="745"/>
      <c r="B23" s="746"/>
      <c r="C23" s="745"/>
      <c r="D23" s="747"/>
      <c r="E23" s="741"/>
      <c r="F23" s="114" t="s">
        <v>23</v>
      </c>
      <c r="G23" s="740"/>
      <c r="H23" s="740"/>
      <c r="I23" s="740"/>
      <c r="J23" s="740"/>
      <c r="K23" s="742"/>
    </row>
    <row r="24" spans="1:11" ht="15" customHeight="1">
      <c r="A24" s="745"/>
      <c r="B24" s="746"/>
      <c r="C24" s="745"/>
      <c r="D24" s="747"/>
      <c r="E24" s="741"/>
      <c r="F24" s="114">
        <f>F29</f>
        <v>1293901.44</v>
      </c>
      <c r="G24" s="740"/>
      <c r="H24" s="740"/>
      <c r="I24" s="740"/>
      <c r="J24" s="740"/>
      <c r="K24" s="742"/>
    </row>
    <row r="25" spans="1:11" ht="15" hidden="1" customHeight="1">
      <c r="A25" s="317"/>
      <c r="B25" s="16"/>
      <c r="C25" s="317"/>
      <c r="D25" s="318"/>
      <c r="E25" s="321"/>
      <c r="F25" s="318"/>
      <c r="G25" s="315"/>
      <c r="H25" s="494"/>
      <c r="I25" s="494"/>
      <c r="J25" s="315"/>
      <c r="K25" s="316"/>
    </row>
    <row r="26" spans="1:11" s="23" customFormat="1" ht="20.25" customHeight="1">
      <c r="A26" s="500"/>
      <c r="B26" s="748" t="s">
        <v>44</v>
      </c>
      <c r="C26" s="500"/>
      <c r="D26" s="504">
        <v>2013</v>
      </c>
      <c r="E26" s="504"/>
      <c r="F26" s="318" t="s">
        <v>22</v>
      </c>
      <c r="G26" s="494" t="s">
        <v>21</v>
      </c>
      <c r="H26" s="494" t="s">
        <v>21</v>
      </c>
      <c r="I26" s="494"/>
      <c r="J26" s="494" t="s">
        <v>21</v>
      </c>
      <c r="K26" s="495" t="s">
        <v>1624</v>
      </c>
    </row>
    <row r="27" spans="1:11" s="23" customFormat="1">
      <c r="A27" s="500"/>
      <c r="B27" s="748"/>
      <c r="C27" s="500"/>
      <c r="D27" s="504"/>
      <c r="E27" s="507"/>
      <c r="F27" s="318">
        <v>1522636.66</v>
      </c>
      <c r="G27" s="494"/>
      <c r="H27" s="494"/>
      <c r="I27" s="494"/>
      <c r="J27" s="494"/>
      <c r="K27" s="495"/>
    </row>
    <row r="28" spans="1:11" s="23" customFormat="1">
      <c r="A28" s="500"/>
      <c r="B28" s="748"/>
      <c r="C28" s="500"/>
      <c r="D28" s="504"/>
      <c r="E28" s="507"/>
      <c r="F28" s="318" t="s">
        <v>23</v>
      </c>
      <c r="G28" s="494"/>
      <c r="H28" s="494"/>
      <c r="I28" s="494"/>
      <c r="J28" s="494"/>
      <c r="K28" s="495"/>
    </row>
    <row r="29" spans="1:11" s="23" customFormat="1" ht="93.75" customHeight="1">
      <c r="A29" s="500"/>
      <c r="B29" s="748"/>
      <c r="C29" s="500"/>
      <c r="D29" s="504"/>
      <c r="E29" s="507"/>
      <c r="F29" s="318">
        <v>1293901.44</v>
      </c>
      <c r="G29" s="494"/>
      <c r="H29" s="494"/>
      <c r="I29" s="494"/>
      <c r="J29" s="494"/>
      <c r="K29" s="495"/>
    </row>
  </sheetData>
  <mergeCells count="46">
    <mergeCell ref="H26:I29"/>
    <mergeCell ref="J26:J29"/>
    <mergeCell ref="K26:K29"/>
    <mergeCell ref="E26:E29"/>
    <mergeCell ref="A26:A29"/>
    <mergeCell ref="B26:B29"/>
    <mergeCell ref="C26:C29"/>
    <mergeCell ref="D26:D29"/>
    <mergeCell ref="G26:G29"/>
    <mergeCell ref="J21:J24"/>
    <mergeCell ref="K21:K24"/>
    <mergeCell ref="E23:E24"/>
    <mergeCell ref="H25:I25"/>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84" orientation="portrait" useFirstPageNumber="1" r:id="rId1"/>
  <headerFooter>
    <oddFooter>&amp;R&amp;P</oddFooter>
  </headerFooter>
</worksheet>
</file>

<file path=xl/worksheets/sheet44.xml><?xml version="1.0" encoding="utf-8"?>
<worksheet xmlns="http://schemas.openxmlformats.org/spreadsheetml/2006/main" xmlns:r="http://schemas.openxmlformats.org/officeDocument/2006/relationships">
  <dimension ref="A2:K29"/>
  <sheetViews>
    <sheetView workbookViewId="0">
      <selection activeCell="K32" sqref="K32"/>
    </sheetView>
  </sheetViews>
  <sheetFormatPr defaultRowHeight="15"/>
  <cols>
    <col min="2" max="2" width="20.85546875" customWidth="1"/>
    <col min="4" max="4" width="8.5703125" customWidth="1"/>
    <col min="5" max="5" width="11.42578125" customWidth="1"/>
    <col min="6" max="6" width="10.42578125" customWidth="1"/>
    <col min="10" max="10" width="11.7109375" customWidth="1"/>
    <col min="11" max="11" width="22.140625" customWidth="1"/>
  </cols>
  <sheetData>
    <row r="2" spans="1:11" ht="115.5" customHeight="1">
      <c r="A2" s="685" t="s">
        <v>15</v>
      </c>
      <c r="B2" s="688" t="s">
        <v>405</v>
      </c>
      <c r="C2" s="691" t="s">
        <v>20</v>
      </c>
      <c r="D2" s="685"/>
      <c r="E2" s="107" t="s">
        <v>22</v>
      </c>
      <c r="F2" s="107" t="s">
        <v>22</v>
      </c>
      <c r="G2" s="694" t="s">
        <v>406</v>
      </c>
      <c r="H2" s="714" t="s">
        <v>407</v>
      </c>
      <c r="I2" s="685"/>
      <c r="J2" s="685" t="s">
        <v>1007</v>
      </c>
      <c r="K2" s="685"/>
    </row>
    <row r="3" spans="1:11" ht="15" hidden="1" customHeight="1">
      <c r="A3" s="686"/>
      <c r="B3" s="689"/>
      <c r="C3" s="692"/>
      <c r="D3" s="686"/>
      <c r="E3" s="107"/>
      <c r="F3" s="108"/>
      <c r="G3" s="695"/>
      <c r="H3" s="715"/>
      <c r="I3" s="686"/>
      <c r="J3" s="686"/>
      <c r="K3" s="686"/>
    </row>
    <row r="4" spans="1:11" ht="15" hidden="1" customHeight="1">
      <c r="A4" s="686"/>
      <c r="B4" s="689"/>
      <c r="C4" s="692"/>
      <c r="D4" s="686"/>
      <c r="E4" s="709"/>
      <c r="F4" s="108" t="s">
        <v>23</v>
      </c>
      <c r="G4" s="695"/>
      <c r="H4" s="715"/>
      <c r="I4" s="686"/>
      <c r="J4" s="686"/>
      <c r="K4" s="686"/>
    </row>
    <row r="5" spans="1:11" ht="33" hidden="1" customHeight="1">
      <c r="A5" s="686"/>
      <c r="B5" s="689"/>
      <c r="C5" s="692"/>
      <c r="D5" s="686"/>
      <c r="E5" s="710"/>
      <c r="F5" s="108"/>
      <c r="G5" s="696"/>
      <c r="H5" s="716"/>
      <c r="I5" s="687"/>
      <c r="J5" s="687"/>
      <c r="K5" s="687"/>
    </row>
    <row r="6" spans="1:11" ht="20.25" hidden="1" customHeight="1">
      <c r="A6" s="686"/>
      <c r="B6" s="689"/>
      <c r="C6" s="692"/>
      <c r="D6" s="686"/>
      <c r="E6" s="107"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07"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07"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10">
        <f>E22+E27</f>
        <v>1058000</v>
      </c>
      <c r="F18" s="111"/>
      <c r="G18" s="700"/>
      <c r="H18" s="701"/>
      <c r="I18" s="701"/>
      <c r="J18" s="701"/>
      <c r="K18" s="702"/>
    </row>
    <row r="19" spans="1:11">
      <c r="A19" s="686"/>
      <c r="B19" s="689"/>
      <c r="C19" s="692"/>
      <c r="D19" s="686"/>
      <c r="E19" s="709"/>
      <c r="F19" s="111" t="s">
        <v>23</v>
      </c>
      <c r="G19" s="703"/>
      <c r="H19" s="704"/>
      <c r="I19" s="704"/>
      <c r="J19" s="704"/>
      <c r="K19" s="705"/>
    </row>
    <row r="20" spans="1:11">
      <c r="A20" s="687"/>
      <c r="B20" s="690"/>
      <c r="C20" s="693"/>
      <c r="D20" s="687"/>
      <c r="E20" s="710"/>
      <c r="F20" s="111"/>
      <c r="G20" s="706"/>
      <c r="H20" s="707"/>
      <c r="I20" s="707"/>
      <c r="J20" s="707"/>
      <c r="K20" s="708"/>
    </row>
    <row r="21" spans="1:11" ht="20.25" customHeight="1">
      <c r="A21" s="717" t="s">
        <v>18</v>
      </c>
      <c r="B21" s="720" t="s">
        <v>408</v>
      </c>
      <c r="C21" s="717" t="s">
        <v>20</v>
      </c>
      <c r="D21" s="723"/>
      <c r="E21" s="108" t="s">
        <v>22</v>
      </c>
      <c r="F21" s="108" t="s">
        <v>22</v>
      </c>
      <c r="G21" s="698" t="s">
        <v>21</v>
      </c>
      <c r="H21" s="703" t="s">
        <v>21</v>
      </c>
      <c r="I21" s="705"/>
      <c r="J21" s="698" t="s">
        <v>21</v>
      </c>
      <c r="K21" s="712"/>
    </row>
    <row r="22" spans="1:11">
      <c r="A22" s="718"/>
      <c r="B22" s="721"/>
      <c r="C22" s="718"/>
      <c r="D22" s="724"/>
      <c r="E22" s="109">
        <v>200000</v>
      </c>
      <c r="F22" s="108"/>
      <c r="G22" s="698"/>
      <c r="H22" s="703"/>
      <c r="I22" s="705"/>
      <c r="J22" s="698"/>
      <c r="K22" s="712"/>
    </row>
    <row r="23" spans="1:11">
      <c r="A23" s="718"/>
      <c r="B23" s="721"/>
      <c r="C23" s="718"/>
      <c r="D23" s="724"/>
      <c r="E23" s="709"/>
      <c r="F23" s="108" t="s">
        <v>23</v>
      </c>
      <c r="G23" s="698"/>
      <c r="H23" s="703"/>
      <c r="I23" s="705"/>
      <c r="J23" s="698"/>
      <c r="K23" s="712"/>
    </row>
    <row r="24" spans="1:11" ht="17.25" customHeight="1">
      <c r="A24" s="719"/>
      <c r="B24" s="722"/>
      <c r="C24" s="719"/>
      <c r="D24" s="725"/>
      <c r="E24" s="710"/>
      <c r="F24" s="108"/>
      <c r="G24" s="699"/>
      <c r="H24" s="706"/>
      <c r="I24" s="708"/>
      <c r="J24" s="699"/>
      <c r="K24" s="713"/>
    </row>
    <row r="25" spans="1:11" ht="15" hidden="1" customHeight="1">
      <c r="A25" s="4"/>
      <c r="B25" s="5"/>
      <c r="C25" s="4"/>
      <c r="D25" s="6"/>
      <c r="E25" s="7"/>
      <c r="F25" s="1"/>
      <c r="G25" s="2"/>
      <c r="H25" s="641"/>
      <c r="I25" s="642"/>
      <c r="J25" s="2"/>
      <c r="K25" s="3"/>
    </row>
    <row r="26" spans="1:11" ht="20.25" customHeight="1">
      <c r="A26" s="717" t="s">
        <v>18</v>
      </c>
      <c r="B26" s="720" t="s">
        <v>409</v>
      </c>
      <c r="C26" s="717" t="s">
        <v>20</v>
      </c>
      <c r="D26" s="723"/>
      <c r="E26" s="108" t="s">
        <v>22</v>
      </c>
      <c r="F26" s="108" t="s">
        <v>22</v>
      </c>
      <c r="G26" s="698" t="s">
        <v>21</v>
      </c>
      <c r="H26" s="703" t="s">
        <v>21</v>
      </c>
      <c r="I26" s="705"/>
      <c r="J26" s="698" t="s">
        <v>21</v>
      </c>
      <c r="K26" s="712"/>
    </row>
    <row r="27" spans="1:11">
      <c r="A27" s="718"/>
      <c r="B27" s="721"/>
      <c r="C27" s="718"/>
      <c r="D27" s="724"/>
      <c r="E27" s="109">
        <v>858000</v>
      </c>
      <c r="F27" s="108"/>
      <c r="G27" s="698"/>
      <c r="H27" s="703"/>
      <c r="I27" s="705"/>
      <c r="J27" s="698"/>
      <c r="K27" s="712"/>
    </row>
    <row r="28" spans="1:11">
      <c r="A28" s="718"/>
      <c r="B28" s="721"/>
      <c r="C28" s="718"/>
      <c r="D28" s="724"/>
      <c r="E28" s="709"/>
      <c r="F28" s="108" t="s">
        <v>23</v>
      </c>
      <c r="G28" s="698"/>
      <c r="H28" s="703"/>
      <c r="I28" s="705"/>
      <c r="J28" s="698"/>
      <c r="K28" s="712"/>
    </row>
    <row r="29" spans="1:11" ht="12.75" customHeight="1">
      <c r="A29" s="719"/>
      <c r="B29" s="722"/>
      <c r="C29" s="719"/>
      <c r="D29" s="725"/>
      <c r="E29" s="710"/>
      <c r="F29" s="108"/>
      <c r="G29" s="699"/>
      <c r="H29" s="706"/>
      <c r="I29" s="708"/>
      <c r="J29" s="699"/>
      <c r="K29" s="713"/>
    </row>
  </sheetData>
  <mergeCells count="46">
    <mergeCell ref="E28:E29"/>
    <mergeCell ref="A26:A29"/>
    <mergeCell ref="B26:B29"/>
    <mergeCell ref="C26:C29"/>
    <mergeCell ref="D26:D29"/>
    <mergeCell ref="G26:G29"/>
    <mergeCell ref="H26:I29"/>
    <mergeCell ref="J26:J29"/>
    <mergeCell ref="K26:K29"/>
    <mergeCell ref="J21:J24"/>
    <mergeCell ref="K21:K24"/>
    <mergeCell ref="E23:E24"/>
    <mergeCell ref="H25:I25"/>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85" orientation="portrait" useFirstPageNumber="1" r:id="rId1"/>
  <headerFooter>
    <oddFooter>&amp;R&amp;P</oddFooter>
  </headerFooter>
</worksheet>
</file>

<file path=xl/worksheets/sheet45.xml><?xml version="1.0" encoding="utf-8"?>
<worksheet xmlns="http://schemas.openxmlformats.org/spreadsheetml/2006/main" xmlns:r="http://schemas.openxmlformats.org/officeDocument/2006/relationships">
  <dimension ref="A1:K52"/>
  <sheetViews>
    <sheetView topLeftCell="A2" workbookViewId="0">
      <selection activeCell="I1" sqref="I1:I4"/>
    </sheetView>
  </sheetViews>
  <sheetFormatPr defaultRowHeight="15"/>
  <cols>
    <col min="2" max="2" width="20.85546875" customWidth="1"/>
    <col min="4" max="4" width="8.42578125" customWidth="1"/>
    <col min="5" max="5" width="12.140625" customWidth="1"/>
    <col min="6" max="6" width="11.7109375" customWidth="1"/>
    <col min="9" max="9" width="7.85546875" customWidth="1"/>
    <col min="10" max="10" width="9.28515625" customWidth="1"/>
    <col min="11" max="11" width="22.140625" customWidth="1"/>
  </cols>
  <sheetData>
    <row r="1" spans="1:11" ht="216.75" customHeight="1">
      <c r="A1" s="674" t="s">
        <v>11</v>
      </c>
      <c r="B1" s="678" t="s">
        <v>410</v>
      </c>
      <c r="C1" s="674"/>
      <c r="D1" s="674"/>
      <c r="E1" s="329" t="s">
        <v>22</v>
      </c>
      <c r="F1" s="329" t="s">
        <v>22</v>
      </c>
      <c r="G1" s="674" t="s">
        <v>411</v>
      </c>
      <c r="H1" s="749" t="s">
        <v>1743</v>
      </c>
      <c r="I1" s="674"/>
      <c r="J1" s="674" t="s">
        <v>1008</v>
      </c>
      <c r="K1" s="681" t="s">
        <v>1651</v>
      </c>
    </row>
    <row r="2" spans="1:11">
      <c r="A2" s="674"/>
      <c r="B2" s="678"/>
      <c r="C2" s="674"/>
      <c r="D2" s="674"/>
      <c r="E2" s="329">
        <f>E21+'3.2.2.'!E18+'3.2.3.'!E18+'3.2.4.'!E18+'3.2.5.'!E18+'3.2.6.'!E18</f>
        <v>168039236</v>
      </c>
      <c r="F2" s="331">
        <v>40671169.420000002</v>
      </c>
      <c r="G2" s="674"/>
      <c r="H2" s="671"/>
      <c r="I2" s="674"/>
      <c r="J2" s="674"/>
      <c r="K2" s="681"/>
    </row>
    <row r="3" spans="1:11">
      <c r="A3" s="674"/>
      <c r="B3" s="678"/>
      <c r="C3" s="674"/>
      <c r="D3" s="674"/>
      <c r="E3" s="329"/>
      <c r="F3" s="329" t="s">
        <v>23</v>
      </c>
      <c r="G3" s="674"/>
      <c r="H3" s="671"/>
      <c r="I3" s="674"/>
      <c r="J3" s="674"/>
      <c r="K3" s="681"/>
    </row>
    <row r="4" spans="1:11" ht="69" customHeight="1">
      <c r="A4" s="674"/>
      <c r="B4" s="678"/>
      <c r="C4" s="674"/>
      <c r="D4" s="674"/>
      <c r="E4" s="329"/>
      <c r="F4" s="329">
        <v>34570493.969999999</v>
      </c>
      <c r="G4" s="674"/>
      <c r="H4" s="671"/>
      <c r="I4" s="674"/>
      <c r="J4" s="674"/>
      <c r="K4" s="681"/>
    </row>
    <row r="5" spans="1:11" ht="87" customHeight="1">
      <c r="A5" s="672" t="s">
        <v>15</v>
      </c>
      <c r="B5" s="673" t="s">
        <v>412</v>
      </c>
      <c r="C5" s="674" t="s">
        <v>20</v>
      </c>
      <c r="D5" s="672"/>
      <c r="E5" s="329" t="s">
        <v>22</v>
      </c>
      <c r="F5" s="329" t="s">
        <v>22</v>
      </c>
      <c r="G5" s="675" t="s">
        <v>413</v>
      </c>
      <c r="H5" s="672">
        <v>10</v>
      </c>
      <c r="I5" s="672"/>
      <c r="J5" s="672"/>
      <c r="K5" s="675" t="s">
        <v>1643</v>
      </c>
    </row>
    <row r="6" spans="1:11" ht="15" hidden="1" customHeight="1">
      <c r="A6" s="672"/>
      <c r="B6" s="673"/>
      <c r="C6" s="674"/>
      <c r="D6" s="672"/>
      <c r="E6" s="329"/>
      <c r="F6" s="326"/>
      <c r="G6" s="675"/>
      <c r="H6" s="672"/>
      <c r="I6" s="672"/>
      <c r="J6" s="672"/>
      <c r="K6" s="675"/>
    </row>
    <row r="7" spans="1:11" ht="15" hidden="1" customHeight="1">
      <c r="A7" s="672"/>
      <c r="B7" s="673"/>
      <c r="C7" s="674"/>
      <c r="D7" s="672"/>
      <c r="E7" s="671"/>
      <c r="F7" s="326" t="s">
        <v>23</v>
      </c>
      <c r="G7" s="675"/>
      <c r="H7" s="672"/>
      <c r="I7" s="672"/>
      <c r="J7" s="672"/>
      <c r="K7" s="675"/>
    </row>
    <row r="8" spans="1:11" ht="33" hidden="1" customHeight="1">
      <c r="A8" s="672"/>
      <c r="B8" s="673"/>
      <c r="C8" s="674"/>
      <c r="D8" s="672"/>
      <c r="E8" s="671"/>
      <c r="F8" s="326"/>
      <c r="G8" s="675"/>
      <c r="H8" s="672"/>
      <c r="I8" s="672"/>
      <c r="J8" s="672"/>
      <c r="K8" s="675"/>
    </row>
    <row r="9" spans="1:11" ht="20.25" hidden="1" customHeight="1">
      <c r="A9" s="672"/>
      <c r="B9" s="673"/>
      <c r="C9" s="674"/>
      <c r="D9" s="672"/>
      <c r="E9" s="329" t="s">
        <v>22</v>
      </c>
      <c r="F9" s="326" t="s">
        <v>22</v>
      </c>
      <c r="G9" s="669" t="s">
        <v>21</v>
      </c>
      <c r="H9" s="669" t="s">
        <v>21</v>
      </c>
      <c r="I9" s="669"/>
      <c r="J9" s="669" t="s">
        <v>21</v>
      </c>
      <c r="K9" s="670"/>
    </row>
    <row r="10" spans="1:11" ht="15" hidden="1" customHeight="1">
      <c r="A10" s="672"/>
      <c r="B10" s="673"/>
      <c r="C10" s="674"/>
      <c r="D10" s="672"/>
      <c r="E10" s="300">
        <v>59166800</v>
      </c>
      <c r="F10" s="326"/>
      <c r="G10" s="669"/>
      <c r="H10" s="669"/>
      <c r="I10" s="669"/>
      <c r="J10" s="669"/>
      <c r="K10" s="670"/>
    </row>
    <row r="11" spans="1:11" ht="15" hidden="1" customHeight="1">
      <c r="A11" s="672"/>
      <c r="B11" s="673"/>
      <c r="C11" s="674"/>
      <c r="D11" s="672"/>
      <c r="E11" s="671"/>
      <c r="F11" s="326" t="s">
        <v>23</v>
      </c>
      <c r="G11" s="669"/>
      <c r="H11" s="669"/>
      <c r="I11" s="669"/>
      <c r="J11" s="669"/>
      <c r="K11" s="670"/>
    </row>
    <row r="12" spans="1:11" ht="15" hidden="1" customHeight="1">
      <c r="A12" s="672"/>
      <c r="B12" s="673"/>
      <c r="C12" s="674"/>
      <c r="D12" s="672"/>
      <c r="E12" s="671"/>
      <c r="F12" s="326"/>
      <c r="G12" s="669"/>
      <c r="H12" s="669"/>
      <c r="I12" s="669"/>
      <c r="J12" s="669"/>
      <c r="K12" s="670"/>
    </row>
    <row r="13" spans="1:11" ht="20.25" hidden="1" customHeight="1">
      <c r="A13" s="672"/>
      <c r="B13" s="673"/>
      <c r="C13" s="674"/>
      <c r="D13" s="672"/>
      <c r="E13" s="329" t="s">
        <v>22</v>
      </c>
      <c r="F13" s="326" t="s">
        <v>22</v>
      </c>
      <c r="G13" s="669" t="s">
        <v>21</v>
      </c>
      <c r="H13" s="669" t="s">
        <v>21</v>
      </c>
      <c r="I13" s="669"/>
      <c r="J13" s="669" t="s">
        <v>21</v>
      </c>
      <c r="K13" s="670"/>
    </row>
    <row r="14" spans="1:11" ht="15" hidden="1" customHeight="1">
      <c r="A14" s="672"/>
      <c r="B14" s="673"/>
      <c r="C14" s="674"/>
      <c r="D14" s="672"/>
      <c r="E14" s="300">
        <v>35070000</v>
      </c>
      <c r="F14" s="326"/>
      <c r="G14" s="669"/>
      <c r="H14" s="669"/>
      <c r="I14" s="669"/>
      <c r="J14" s="669"/>
      <c r="K14" s="670"/>
    </row>
    <row r="15" spans="1:11" ht="15" hidden="1" customHeight="1">
      <c r="A15" s="672"/>
      <c r="B15" s="673"/>
      <c r="C15" s="674"/>
      <c r="D15" s="672"/>
      <c r="E15" s="671"/>
      <c r="F15" s="326" t="s">
        <v>23</v>
      </c>
      <c r="G15" s="669"/>
      <c r="H15" s="669"/>
      <c r="I15" s="669"/>
      <c r="J15" s="669"/>
      <c r="K15" s="670"/>
    </row>
    <row r="16" spans="1:11" ht="15" hidden="1" customHeight="1">
      <c r="A16" s="672"/>
      <c r="B16" s="673"/>
      <c r="C16" s="674"/>
      <c r="D16" s="672"/>
      <c r="E16" s="671"/>
      <c r="F16" s="326"/>
      <c r="G16" s="669"/>
      <c r="H16" s="669"/>
      <c r="I16" s="669"/>
      <c r="J16" s="669"/>
      <c r="K16" s="670"/>
    </row>
    <row r="17" spans="1:11" ht="20.25" hidden="1" customHeight="1">
      <c r="A17" s="672"/>
      <c r="B17" s="673"/>
      <c r="C17" s="674"/>
      <c r="D17" s="672"/>
      <c r="E17" s="329" t="s">
        <v>22</v>
      </c>
      <c r="F17" s="326" t="s">
        <v>22</v>
      </c>
      <c r="G17" s="669" t="s">
        <v>21</v>
      </c>
      <c r="H17" s="669" t="s">
        <v>21</v>
      </c>
      <c r="I17" s="669"/>
      <c r="J17" s="669" t="s">
        <v>21</v>
      </c>
      <c r="K17" s="670"/>
    </row>
    <row r="18" spans="1:11" ht="15" hidden="1" customHeight="1">
      <c r="A18" s="672"/>
      <c r="B18" s="673"/>
      <c r="C18" s="674"/>
      <c r="D18" s="672"/>
      <c r="E18" s="300">
        <v>1100000</v>
      </c>
      <c r="F18" s="326"/>
      <c r="G18" s="669"/>
      <c r="H18" s="669"/>
      <c r="I18" s="669"/>
      <c r="J18" s="669"/>
      <c r="K18" s="670"/>
    </row>
    <row r="19" spans="1:11" ht="15" hidden="1" customHeight="1">
      <c r="A19" s="672"/>
      <c r="B19" s="673"/>
      <c r="C19" s="674"/>
      <c r="D19" s="672"/>
      <c r="E19" s="671"/>
      <c r="F19" s="326" t="s">
        <v>23</v>
      </c>
      <c r="G19" s="669"/>
      <c r="H19" s="669"/>
      <c r="I19" s="669"/>
      <c r="J19" s="669"/>
      <c r="K19" s="670"/>
    </row>
    <row r="20" spans="1:11" ht="15" hidden="1" customHeight="1">
      <c r="A20" s="672"/>
      <c r="B20" s="673"/>
      <c r="C20" s="674"/>
      <c r="D20" s="672"/>
      <c r="E20" s="671"/>
      <c r="F20" s="326"/>
      <c r="G20" s="669"/>
      <c r="H20" s="669"/>
      <c r="I20" s="669"/>
      <c r="J20" s="669"/>
      <c r="K20" s="670"/>
    </row>
    <row r="21" spans="1:11">
      <c r="A21" s="672"/>
      <c r="B21" s="673"/>
      <c r="C21" s="674"/>
      <c r="D21" s="672"/>
      <c r="E21" s="329">
        <f>E25+E30+E34+E42+E46</f>
        <v>23782000</v>
      </c>
      <c r="F21" s="329">
        <f>F34+F46</f>
        <v>1288466.97</v>
      </c>
      <c r="G21" s="669"/>
      <c r="H21" s="669"/>
      <c r="I21" s="669"/>
      <c r="J21" s="669"/>
      <c r="K21" s="669"/>
    </row>
    <row r="22" spans="1:11">
      <c r="A22" s="672"/>
      <c r="B22" s="673"/>
      <c r="C22" s="674"/>
      <c r="D22" s="672"/>
      <c r="E22" s="671"/>
      <c r="F22" s="323" t="s">
        <v>23</v>
      </c>
      <c r="G22" s="669"/>
      <c r="H22" s="669"/>
      <c r="I22" s="669"/>
      <c r="J22" s="669"/>
      <c r="K22" s="669"/>
    </row>
    <row r="23" spans="1:11">
      <c r="A23" s="672"/>
      <c r="B23" s="673"/>
      <c r="C23" s="674"/>
      <c r="D23" s="672"/>
      <c r="E23" s="671"/>
      <c r="F23" s="329">
        <f>F36+F48</f>
        <v>1095196.94</v>
      </c>
      <c r="G23" s="669"/>
      <c r="H23" s="669"/>
      <c r="I23" s="669"/>
      <c r="J23" s="669"/>
      <c r="K23" s="669"/>
    </row>
    <row r="24" spans="1:11" ht="20.25" customHeight="1">
      <c r="A24" s="666" t="s">
        <v>18</v>
      </c>
      <c r="B24" s="667" t="s">
        <v>414</v>
      </c>
      <c r="C24" s="666" t="s">
        <v>20</v>
      </c>
      <c r="D24" s="668"/>
      <c r="E24" s="329" t="s">
        <v>22</v>
      </c>
      <c r="F24" s="329" t="s">
        <v>22</v>
      </c>
      <c r="G24" s="669" t="s">
        <v>21</v>
      </c>
      <c r="H24" s="669" t="s">
        <v>21</v>
      </c>
      <c r="I24" s="669"/>
      <c r="J24" s="669" t="s">
        <v>21</v>
      </c>
      <c r="K24" s="670"/>
    </row>
    <row r="25" spans="1:11">
      <c r="A25" s="666"/>
      <c r="B25" s="667"/>
      <c r="C25" s="666"/>
      <c r="D25" s="668"/>
      <c r="E25" s="330">
        <v>4050000</v>
      </c>
      <c r="F25" s="329">
        <v>0</v>
      </c>
      <c r="G25" s="669"/>
      <c r="H25" s="669"/>
      <c r="I25" s="669"/>
      <c r="J25" s="669"/>
      <c r="K25" s="670"/>
    </row>
    <row r="26" spans="1:11">
      <c r="A26" s="666"/>
      <c r="B26" s="667"/>
      <c r="C26" s="666"/>
      <c r="D26" s="668"/>
      <c r="E26" s="671"/>
      <c r="F26" s="329" t="s">
        <v>23</v>
      </c>
      <c r="G26" s="669"/>
      <c r="H26" s="669"/>
      <c r="I26" s="669"/>
      <c r="J26" s="669"/>
      <c r="K26" s="670"/>
    </row>
    <row r="27" spans="1:11" ht="12.75" customHeight="1">
      <c r="A27" s="666"/>
      <c r="B27" s="667"/>
      <c r="C27" s="666"/>
      <c r="D27" s="668"/>
      <c r="E27" s="671"/>
      <c r="F27" s="329">
        <v>0</v>
      </c>
      <c r="G27" s="669"/>
      <c r="H27" s="669"/>
      <c r="I27" s="669"/>
      <c r="J27" s="669"/>
      <c r="K27" s="670"/>
    </row>
    <row r="28" spans="1:11" ht="15" hidden="1" customHeight="1">
      <c r="A28" s="324"/>
      <c r="B28" s="325"/>
      <c r="C28" s="324"/>
      <c r="D28" s="326"/>
      <c r="E28" s="331"/>
      <c r="F28" s="329"/>
      <c r="G28" s="327"/>
      <c r="H28" s="669"/>
      <c r="I28" s="669"/>
      <c r="J28" s="327"/>
      <c r="K28" s="328"/>
    </row>
    <row r="29" spans="1:11" ht="20.25" customHeight="1">
      <c r="A29" s="666" t="s">
        <v>18</v>
      </c>
      <c r="B29" s="667" t="s">
        <v>415</v>
      </c>
      <c r="C29" s="666" t="s">
        <v>20</v>
      </c>
      <c r="D29" s="668"/>
      <c r="E29" s="329" t="s">
        <v>22</v>
      </c>
      <c r="F29" s="329" t="s">
        <v>22</v>
      </c>
      <c r="G29" s="669" t="s">
        <v>21</v>
      </c>
      <c r="H29" s="669" t="s">
        <v>21</v>
      </c>
      <c r="I29" s="669"/>
      <c r="J29" s="669" t="s">
        <v>21</v>
      </c>
      <c r="K29" s="670"/>
    </row>
    <row r="30" spans="1:11">
      <c r="A30" s="666"/>
      <c r="B30" s="667"/>
      <c r="C30" s="666"/>
      <c r="D30" s="668"/>
      <c r="E30" s="330">
        <v>2732000</v>
      </c>
      <c r="F30" s="329">
        <v>0</v>
      </c>
      <c r="G30" s="669"/>
      <c r="H30" s="669"/>
      <c r="I30" s="669"/>
      <c r="J30" s="669"/>
      <c r="K30" s="670"/>
    </row>
    <row r="31" spans="1:11">
      <c r="A31" s="666"/>
      <c r="B31" s="667"/>
      <c r="C31" s="666"/>
      <c r="D31" s="668"/>
      <c r="E31" s="671"/>
      <c r="F31" s="329" t="s">
        <v>23</v>
      </c>
      <c r="G31" s="669"/>
      <c r="H31" s="669"/>
      <c r="I31" s="669"/>
      <c r="J31" s="669"/>
      <c r="K31" s="670"/>
    </row>
    <row r="32" spans="1:11" ht="15" customHeight="1">
      <c r="A32" s="666"/>
      <c r="B32" s="667"/>
      <c r="C32" s="666"/>
      <c r="D32" s="668"/>
      <c r="E32" s="671"/>
      <c r="F32" s="329">
        <v>0</v>
      </c>
      <c r="G32" s="669"/>
      <c r="H32" s="669"/>
      <c r="I32" s="669"/>
      <c r="J32" s="669"/>
      <c r="K32" s="670"/>
    </row>
    <row r="33" spans="1:11" ht="20.25" customHeight="1">
      <c r="A33" s="666" t="s">
        <v>18</v>
      </c>
      <c r="B33" s="667" t="s">
        <v>416</v>
      </c>
      <c r="C33" s="666" t="s">
        <v>20</v>
      </c>
      <c r="D33" s="668"/>
      <c r="E33" s="323" t="s">
        <v>22</v>
      </c>
      <c r="F33" s="323" t="s">
        <v>22</v>
      </c>
      <c r="G33" s="669" t="s">
        <v>21</v>
      </c>
      <c r="H33" s="669" t="s">
        <v>21</v>
      </c>
      <c r="I33" s="669"/>
      <c r="J33" s="669" t="s">
        <v>21</v>
      </c>
      <c r="K33" s="681" t="s">
        <v>1645</v>
      </c>
    </row>
    <row r="34" spans="1:11">
      <c r="A34" s="666"/>
      <c r="B34" s="667"/>
      <c r="C34" s="666"/>
      <c r="D34" s="668"/>
      <c r="E34" s="303">
        <v>8000000</v>
      </c>
      <c r="F34" s="323">
        <f>F38</f>
        <v>953792</v>
      </c>
      <c r="G34" s="669"/>
      <c r="H34" s="669"/>
      <c r="I34" s="669"/>
      <c r="J34" s="669"/>
      <c r="K34" s="681"/>
    </row>
    <row r="35" spans="1:11">
      <c r="A35" s="666"/>
      <c r="B35" s="667"/>
      <c r="C35" s="666"/>
      <c r="D35" s="668"/>
      <c r="E35" s="665"/>
      <c r="F35" s="323" t="s">
        <v>23</v>
      </c>
      <c r="G35" s="669"/>
      <c r="H35" s="669"/>
      <c r="I35" s="669"/>
      <c r="J35" s="669"/>
      <c r="K35" s="681"/>
    </row>
    <row r="36" spans="1:11" ht="27.75" customHeight="1">
      <c r="A36" s="666"/>
      <c r="B36" s="667"/>
      <c r="C36" s="666"/>
      <c r="D36" s="668"/>
      <c r="E36" s="665"/>
      <c r="F36" s="323">
        <f>F40</f>
        <v>810723.2</v>
      </c>
      <c r="G36" s="669"/>
      <c r="H36" s="669"/>
      <c r="I36" s="669"/>
      <c r="J36" s="669"/>
      <c r="K36" s="681"/>
    </row>
    <row r="37" spans="1:11" ht="20.25" customHeight="1">
      <c r="A37" s="446"/>
      <c r="B37" s="447" t="s">
        <v>907</v>
      </c>
      <c r="C37" s="446"/>
      <c r="D37" s="448"/>
      <c r="E37" s="448"/>
      <c r="F37" s="322" t="s">
        <v>22</v>
      </c>
      <c r="G37" s="449" t="s">
        <v>21</v>
      </c>
      <c r="H37" s="449" t="s">
        <v>21</v>
      </c>
      <c r="I37" s="449"/>
      <c r="J37" s="449" t="s">
        <v>21</v>
      </c>
      <c r="K37" s="450" t="s">
        <v>1645</v>
      </c>
    </row>
    <row r="38" spans="1:11">
      <c r="A38" s="446"/>
      <c r="B38" s="447"/>
      <c r="C38" s="446"/>
      <c r="D38" s="448"/>
      <c r="E38" s="488"/>
      <c r="F38" s="322">
        <v>953792</v>
      </c>
      <c r="G38" s="449"/>
      <c r="H38" s="449"/>
      <c r="I38" s="449"/>
      <c r="J38" s="449"/>
      <c r="K38" s="450"/>
    </row>
    <row r="39" spans="1:11">
      <c r="A39" s="446"/>
      <c r="B39" s="447"/>
      <c r="C39" s="446"/>
      <c r="D39" s="448"/>
      <c r="E39" s="488"/>
      <c r="F39" s="322" t="s">
        <v>23</v>
      </c>
      <c r="G39" s="449"/>
      <c r="H39" s="449"/>
      <c r="I39" s="449"/>
      <c r="J39" s="449"/>
      <c r="K39" s="450"/>
    </row>
    <row r="40" spans="1:11" ht="15.75" customHeight="1">
      <c r="A40" s="446"/>
      <c r="B40" s="447"/>
      <c r="C40" s="446"/>
      <c r="D40" s="448"/>
      <c r="E40" s="488"/>
      <c r="F40" s="322">
        <v>810723.2</v>
      </c>
      <c r="G40" s="449"/>
      <c r="H40" s="449"/>
      <c r="I40" s="449"/>
      <c r="J40" s="449"/>
      <c r="K40" s="450"/>
    </row>
    <row r="41" spans="1:11" ht="20.25" customHeight="1">
      <c r="A41" s="666" t="s">
        <v>18</v>
      </c>
      <c r="B41" s="667" t="s">
        <v>417</v>
      </c>
      <c r="C41" s="666" t="s">
        <v>20</v>
      </c>
      <c r="D41" s="668"/>
      <c r="E41" s="323" t="s">
        <v>22</v>
      </c>
      <c r="F41" s="323" t="s">
        <v>22</v>
      </c>
      <c r="G41" s="669" t="s">
        <v>21</v>
      </c>
      <c r="H41" s="669" t="s">
        <v>21</v>
      </c>
      <c r="I41" s="669"/>
      <c r="J41" s="669" t="s">
        <v>21</v>
      </c>
      <c r="K41" s="682"/>
    </row>
    <row r="42" spans="1:11">
      <c r="A42" s="666"/>
      <c r="B42" s="667"/>
      <c r="C42" s="666"/>
      <c r="D42" s="668"/>
      <c r="E42" s="303">
        <v>8000000</v>
      </c>
      <c r="F42" s="323">
        <v>0</v>
      </c>
      <c r="G42" s="669"/>
      <c r="H42" s="669"/>
      <c r="I42" s="669"/>
      <c r="J42" s="669"/>
      <c r="K42" s="682"/>
    </row>
    <row r="43" spans="1:11">
      <c r="A43" s="666"/>
      <c r="B43" s="667"/>
      <c r="C43" s="666"/>
      <c r="D43" s="668"/>
      <c r="E43" s="665"/>
      <c r="F43" s="323" t="s">
        <v>23</v>
      </c>
      <c r="G43" s="669"/>
      <c r="H43" s="669"/>
      <c r="I43" s="669"/>
      <c r="J43" s="669"/>
      <c r="K43" s="682"/>
    </row>
    <row r="44" spans="1:11" ht="15.75" customHeight="1">
      <c r="A44" s="666"/>
      <c r="B44" s="667"/>
      <c r="C44" s="666"/>
      <c r="D44" s="668"/>
      <c r="E44" s="665"/>
      <c r="F44" s="323">
        <v>0</v>
      </c>
      <c r="G44" s="669"/>
      <c r="H44" s="669"/>
      <c r="I44" s="669"/>
      <c r="J44" s="669"/>
      <c r="K44" s="682"/>
    </row>
    <row r="45" spans="1:11" ht="20.25" customHeight="1">
      <c r="A45" s="666" t="s">
        <v>18</v>
      </c>
      <c r="B45" s="667" t="s">
        <v>418</v>
      </c>
      <c r="C45" s="666" t="s">
        <v>20</v>
      </c>
      <c r="D45" s="668"/>
      <c r="E45" s="323" t="s">
        <v>22</v>
      </c>
      <c r="F45" s="323" t="s">
        <v>22</v>
      </c>
      <c r="G45" s="669" t="s">
        <v>21</v>
      </c>
      <c r="H45" s="669" t="s">
        <v>21</v>
      </c>
      <c r="I45" s="669"/>
      <c r="J45" s="669" t="s">
        <v>21</v>
      </c>
      <c r="K45" s="664" t="s">
        <v>1644</v>
      </c>
    </row>
    <row r="46" spans="1:11">
      <c r="A46" s="666"/>
      <c r="B46" s="667"/>
      <c r="C46" s="666"/>
      <c r="D46" s="668"/>
      <c r="E46" s="303">
        <v>1000000</v>
      </c>
      <c r="F46" s="323">
        <f>F50</f>
        <v>334674.96999999997</v>
      </c>
      <c r="G46" s="669"/>
      <c r="H46" s="669"/>
      <c r="I46" s="669"/>
      <c r="J46" s="669"/>
      <c r="K46" s="682"/>
    </row>
    <row r="47" spans="1:11">
      <c r="A47" s="666"/>
      <c r="B47" s="667"/>
      <c r="C47" s="666"/>
      <c r="D47" s="668"/>
      <c r="E47" s="665"/>
      <c r="F47" s="323" t="s">
        <v>23</v>
      </c>
      <c r="G47" s="669"/>
      <c r="H47" s="669"/>
      <c r="I47" s="669"/>
      <c r="J47" s="669"/>
      <c r="K47" s="682"/>
    </row>
    <row r="48" spans="1:11" ht="15.75" customHeight="1">
      <c r="A48" s="666"/>
      <c r="B48" s="667"/>
      <c r="C48" s="666"/>
      <c r="D48" s="668"/>
      <c r="E48" s="665"/>
      <c r="F48" s="323">
        <f>F52</f>
        <v>284473.74</v>
      </c>
      <c r="G48" s="669"/>
      <c r="H48" s="669"/>
      <c r="I48" s="669"/>
      <c r="J48" s="669"/>
      <c r="K48" s="682"/>
    </row>
    <row r="49" spans="1:11" s="23" customFormat="1" ht="20.25" customHeight="1">
      <c r="A49" s="446"/>
      <c r="B49" s="493" t="s">
        <v>1057</v>
      </c>
      <c r="C49" s="446"/>
      <c r="D49" s="448"/>
      <c r="E49" s="448"/>
      <c r="F49" s="322" t="s">
        <v>22</v>
      </c>
      <c r="G49" s="449" t="s">
        <v>21</v>
      </c>
      <c r="H49" s="449" t="s">
        <v>21</v>
      </c>
      <c r="I49" s="449"/>
      <c r="J49" s="449" t="s">
        <v>21</v>
      </c>
      <c r="K49" s="450" t="s">
        <v>1058</v>
      </c>
    </row>
    <row r="50" spans="1:11" s="23" customFormat="1">
      <c r="A50" s="446"/>
      <c r="B50" s="493"/>
      <c r="C50" s="446"/>
      <c r="D50" s="448"/>
      <c r="E50" s="488"/>
      <c r="F50" s="322">
        <v>334674.96999999997</v>
      </c>
      <c r="G50" s="449"/>
      <c r="H50" s="449"/>
      <c r="I50" s="449"/>
      <c r="J50" s="449"/>
      <c r="K50" s="450"/>
    </row>
    <row r="51" spans="1:11" s="23" customFormat="1">
      <c r="A51" s="446"/>
      <c r="B51" s="493"/>
      <c r="C51" s="446"/>
      <c r="D51" s="448"/>
      <c r="E51" s="488"/>
      <c r="F51" s="322" t="s">
        <v>23</v>
      </c>
      <c r="G51" s="449"/>
      <c r="H51" s="449"/>
      <c r="I51" s="449"/>
      <c r="J51" s="449"/>
      <c r="K51" s="450"/>
    </row>
    <row r="52" spans="1:11" s="23" customFormat="1" ht="99.75" customHeight="1">
      <c r="A52" s="446"/>
      <c r="B52" s="493"/>
      <c r="C52" s="446"/>
      <c r="D52" s="448"/>
      <c r="E52" s="488"/>
      <c r="F52" s="322">
        <v>284473.74</v>
      </c>
      <c r="G52" s="449"/>
      <c r="H52" s="449"/>
      <c r="I52" s="449"/>
      <c r="J52" s="449"/>
      <c r="K52" s="450"/>
    </row>
  </sheetData>
  <mergeCells count="100">
    <mergeCell ref="B45:B48"/>
    <mergeCell ref="C45:C48"/>
    <mergeCell ref="D45:D48"/>
    <mergeCell ref="G45:G48"/>
    <mergeCell ref="C41:C44"/>
    <mergeCell ref="D41:D44"/>
    <mergeCell ref="G41:G44"/>
    <mergeCell ref="J29:J32"/>
    <mergeCell ref="K29:K32"/>
    <mergeCell ref="E31:E32"/>
    <mergeCell ref="H33:I36"/>
    <mergeCell ref="J33:J36"/>
    <mergeCell ref="K33:K36"/>
    <mergeCell ref="A37:A40"/>
    <mergeCell ref="B37:B40"/>
    <mergeCell ref="C37:C40"/>
    <mergeCell ref="D37:D40"/>
    <mergeCell ref="G37:G40"/>
    <mergeCell ref="E37:E40"/>
    <mergeCell ref="A33:A36"/>
    <mergeCell ref="B33:B36"/>
    <mergeCell ref="C33:C36"/>
    <mergeCell ref="D33:D36"/>
    <mergeCell ref="G33:G36"/>
    <mergeCell ref="E35:E36"/>
    <mergeCell ref="J24:J27"/>
    <mergeCell ref="K24:K27"/>
    <mergeCell ref="E26:E27"/>
    <mergeCell ref="H28:I28"/>
    <mergeCell ref="A29:A32"/>
    <mergeCell ref="B29:B32"/>
    <mergeCell ref="C29:C32"/>
    <mergeCell ref="D29:D32"/>
    <mergeCell ref="G29:G32"/>
    <mergeCell ref="H29:I32"/>
    <mergeCell ref="A24:A27"/>
    <mergeCell ref="B24:B27"/>
    <mergeCell ref="C24:C27"/>
    <mergeCell ref="D24:D27"/>
    <mergeCell ref="G24:G27"/>
    <mergeCell ref="H24:I27"/>
    <mergeCell ref="A5:A23"/>
    <mergeCell ref="B5:B23"/>
    <mergeCell ref="C5:C23"/>
    <mergeCell ref="D5:D23"/>
    <mergeCell ref="G5:G8"/>
    <mergeCell ref="G13:G16"/>
    <mergeCell ref="G21:K23"/>
    <mergeCell ref="E22:E23"/>
    <mergeCell ref="I5:I8"/>
    <mergeCell ref="J5:J8"/>
    <mergeCell ref="K5:K8"/>
    <mergeCell ref="E7:E8"/>
    <mergeCell ref="G9:G12"/>
    <mergeCell ref="H9:I12"/>
    <mergeCell ref="J9:J12"/>
    <mergeCell ref="K9:K12"/>
    <mergeCell ref="A1:A4"/>
    <mergeCell ref="B1:B4"/>
    <mergeCell ref="C1:C4"/>
    <mergeCell ref="D1:D4"/>
    <mergeCell ref="G1:G4"/>
    <mergeCell ref="J13:J16"/>
    <mergeCell ref="K13:K16"/>
    <mergeCell ref="E15:E16"/>
    <mergeCell ref="H13:I16"/>
    <mergeCell ref="G17:G20"/>
    <mergeCell ref="H17:I20"/>
    <mergeCell ref="J17:J20"/>
    <mergeCell ref="K17:K20"/>
    <mergeCell ref="E19:E20"/>
    <mergeCell ref="H1:H4"/>
    <mergeCell ref="I1:I4"/>
    <mergeCell ref="J1:J4"/>
    <mergeCell ref="K1:K4"/>
    <mergeCell ref="E11:E12"/>
    <mergeCell ref="H5:H8"/>
    <mergeCell ref="E49:E52"/>
    <mergeCell ref="J41:J44"/>
    <mergeCell ref="K41:K44"/>
    <mergeCell ref="A49:A52"/>
    <mergeCell ref="B49:B52"/>
    <mergeCell ref="C49:C52"/>
    <mergeCell ref="D49:D52"/>
    <mergeCell ref="G49:G52"/>
    <mergeCell ref="A41:A44"/>
    <mergeCell ref="B41:B44"/>
    <mergeCell ref="H45:I48"/>
    <mergeCell ref="J45:J48"/>
    <mergeCell ref="K45:K48"/>
    <mergeCell ref="E47:E48"/>
    <mergeCell ref="E43:E44"/>
    <mergeCell ref="A45:A48"/>
    <mergeCell ref="H37:I40"/>
    <mergeCell ref="J37:J40"/>
    <mergeCell ref="K37:K40"/>
    <mergeCell ref="H49:I52"/>
    <mergeCell ref="J49:J52"/>
    <mergeCell ref="K49:K52"/>
    <mergeCell ref="H41:I44"/>
  </mergeCells>
  <pageMargins left="0.98425196850393704" right="0.19685039370078741" top="0.74803149606299213" bottom="0.74803149606299213" header="0.31496062992125984" footer="0.31496062992125984"/>
  <pageSetup paperSize="8" firstPageNumber="86" orientation="portrait" useFirstPageNumber="1" r:id="rId1"/>
  <headerFooter>
    <oddFooter>&amp;R&amp;P</oddFooter>
  </headerFooter>
</worksheet>
</file>

<file path=xl/worksheets/sheet46.xml><?xml version="1.0" encoding="utf-8"?>
<worksheet xmlns="http://schemas.openxmlformats.org/spreadsheetml/2006/main" xmlns:r="http://schemas.openxmlformats.org/officeDocument/2006/relationships">
  <dimension ref="A2:K33"/>
  <sheetViews>
    <sheetView workbookViewId="0">
      <selection activeCell="D21" sqref="D21:D24"/>
    </sheetView>
  </sheetViews>
  <sheetFormatPr defaultRowHeight="15"/>
  <cols>
    <col min="2" max="2" width="20.85546875" customWidth="1"/>
    <col min="4" max="4" width="8.5703125" customWidth="1"/>
    <col min="5" max="5" width="9.5703125" customWidth="1"/>
    <col min="6" max="6" width="11.7109375" customWidth="1"/>
    <col min="10" max="10" width="11.7109375" customWidth="1"/>
    <col min="11" max="11" width="22.140625" customWidth="1"/>
  </cols>
  <sheetData>
    <row r="2" spans="1:11" ht="57.75" customHeight="1">
      <c r="A2" s="685" t="s">
        <v>15</v>
      </c>
      <c r="B2" s="688" t="s">
        <v>419</v>
      </c>
      <c r="C2" s="691" t="s">
        <v>20</v>
      </c>
      <c r="D2" s="685"/>
      <c r="E2" s="107" t="s">
        <v>22</v>
      </c>
      <c r="F2" s="107" t="s">
        <v>22</v>
      </c>
      <c r="G2" s="694" t="s">
        <v>420</v>
      </c>
      <c r="H2" s="714">
        <v>5</v>
      </c>
      <c r="I2" s="685"/>
      <c r="J2" s="685" t="s">
        <v>1007</v>
      </c>
      <c r="K2" s="685"/>
    </row>
    <row r="3" spans="1:11" ht="15" hidden="1" customHeight="1">
      <c r="A3" s="686"/>
      <c r="B3" s="689"/>
      <c r="C3" s="692"/>
      <c r="D3" s="686"/>
      <c r="E3" s="107"/>
      <c r="F3" s="108"/>
      <c r="G3" s="695"/>
      <c r="H3" s="715"/>
      <c r="I3" s="686"/>
      <c r="J3" s="686"/>
      <c r="K3" s="686"/>
    </row>
    <row r="4" spans="1:11" ht="15" hidden="1" customHeight="1">
      <c r="A4" s="686"/>
      <c r="B4" s="689"/>
      <c r="C4" s="692"/>
      <c r="D4" s="686"/>
      <c r="E4" s="709"/>
      <c r="F4" s="108" t="s">
        <v>23</v>
      </c>
      <c r="G4" s="695"/>
      <c r="H4" s="715"/>
      <c r="I4" s="686"/>
      <c r="J4" s="686"/>
      <c r="K4" s="686"/>
    </row>
    <row r="5" spans="1:11" ht="33" hidden="1" customHeight="1">
      <c r="A5" s="686"/>
      <c r="B5" s="689"/>
      <c r="C5" s="692"/>
      <c r="D5" s="686"/>
      <c r="E5" s="710"/>
      <c r="F5" s="108"/>
      <c r="G5" s="696"/>
      <c r="H5" s="716"/>
      <c r="I5" s="687"/>
      <c r="J5" s="687"/>
      <c r="K5" s="687"/>
    </row>
    <row r="6" spans="1:11" ht="20.25" hidden="1" customHeight="1">
      <c r="A6" s="686"/>
      <c r="B6" s="689"/>
      <c r="C6" s="692"/>
      <c r="D6" s="686"/>
      <c r="E6" s="107"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07"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07"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10">
        <f>E22+E27+E31</f>
        <v>9000000</v>
      </c>
      <c r="F18" s="119">
        <v>0</v>
      </c>
      <c r="G18" s="700"/>
      <c r="H18" s="701"/>
      <c r="I18" s="701"/>
      <c r="J18" s="701"/>
      <c r="K18" s="702"/>
    </row>
    <row r="19" spans="1:11">
      <c r="A19" s="686"/>
      <c r="B19" s="689"/>
      <c r="C19" s="692"/>
      <c r="D19" s="686"/>
      <c r="E19" s="709"/>
      <c r="F19" s="119" t="s">
        <v>23</v>
      </c>
      <c r="G19" s="703"/>
      <c r="H19" s="704"/>
      <c r="I19" s="704"/>
      <c r="J19" s="704"/>
      <c r="K19" s="705"/>
    </row>
    <row r="20" spans="1:11">
      <c r="A20" s="687"/>
      <c r="B20" s="690"/>
      <c r="C20" s="693"/>
      <c r="D20" s="687"/>
      <c r="E20" s="710"/>
      <c r="F20" s="119">
        <v>0</v>
      </c>
      <c r="G20" s="706"/>
      <c r="H20" s="707"/>
      <c r="I20" s="707"/>
      <c r="J20" s="707"/>
      <c r="K20" s="708"/>
    </row>
    <row r="21" spans="1:11" ht="20.25" customHeight="1">
      <c r="A21" s="717" t="s">
        <v>18</v>
      </c>
      <c r="B21" s="720" t="s">
        <v>421</v>
      </c>
      <c r="C21" s="717" t="s">
        <v>20</v>
      </c>
      <c r="D21" s="723"/>
      <c r="E21" s="107" t="s">
        <v>22</v>
      </c>
      <c r="F21" s="107" t="s">
        <v>22</v>
      </c>
      <c r="G21" s="698" t="s">
        <v>21</v>
      </c>
      <c r="H21" s="703" t="s">
        <v>21</v>
      </c>
      <c r="I21" s="705"/>
      <c r="J21" s="698" t="s">
        <v>21</v>
      </c>
      <c r="K21" s="712"/>
    </row>
    <row r="22" spans="1:11">
      <c r="A22" s="718"/>
      <c r="B22" s="721"/>
      <c r="C22" s="718"/>
      <c r="D22" s="724"/>
      <c r="E22" s="125">
        <v>4000000</v>
      </c>
      <c r="F22" s="107">
        <v>0</v>
      </c>
      <c r="G22" s="698"/>
      <c r="H22" s="703"/>
      <c r="I22" s="705"/>
      <c r="J22" s="698"/>
      <c r="K22" s="712"/>
    </row>
    <row r="23" spans="1:11">
      <c r="A23" s="718"/>
      <c r="B23" s="721"/>
      <c r="C23" s="718"/>
      <c r="D23" s="724"/>
      <c r="E23" s="709"/>
      <c r="F23" s="107" t="s">
        <v>23</v>
      </c>
      <c r="G23" s="698"/>
      <c r="H23" s="703"/>
      <c r="I23" s="705"/>
      <c r="J23" s="698"/>
      <c r="K23" s="712"/>
    </row>
    <row r="24" spans="1:11" ht="15" customHeight="1">
      <c r="A24" s="719"/>
      <c r="B24" s="722"/>
      <c r="C24" s="719"/>
      <c r="D24" s="725"/>
      <c r="E24" s="710"/>
      <c r="F24" s="107">
        <v>0</v>
      </c>
      <c r="G24" s="699"/>
      <c r="H24" s="706"/>
      <c r="I24" s="708"/>
      <c r="J24" s="699"/>
      <c r="K24" s="713"/>
    </row>
    <row r="25" spans="1:11" ht="15" hidden="1" customHeight="1">
      <c r="A25" s="4"/>
      <c r="B25" s="5"/>
      <c r="C25" s="4"/>
      <c r="D25" s="6"/>
      <c r="E25" s="133"/>
      <c r="F25" s="95"/>
      <c r="G25" s="2"/>
      <c r="H25" s="641"/>
      <c r="I25" s="642"/>
      <c r="J25" s="2"/>
      <c r="K25" s="3"/>
    </row>
    <row r="26" spans="1:11" ht="20.25" customHeight="1">
      <c r="A26" s="717" t="s">
        <v>18</v>
      </c>
      <c r="B26" s="720" t="s">
        <v>422</v>
      </c>
      <c r="C26" s="717" t="s">
        <v>20</v>
      </c>
      <c r="D26" s="723"/>
      <c r="E26" s="107" t="s">
        <v>22</v>
      </c>
      <c r="F26" s="107" t="s">
        <v>22</v>
      </c>
      <c r="G26" s="698" t="s">
        <v>21</v>
      </c>
      <c r="H26" s="703" t="s">
        <v>21</v>
      </c>
      <c r="I26" s="705"/>
      <c r="J26" s="698" t="s">
        <v>21</v>
      </c>
      <c r="K26" s="712"/>
    </row>
    <row r="27" spans="1:11">
      <c r="A27" s="718"/>
      <c r="B27" s="721"/>
      <c r="C27" s="718"/>
      <c r="D27" s="724"/>
      <c r="E27" s="125">
        <v>2500000</v>
      </c>
      <c r="F27" s="107">
        <v>0</v>
      </c>
      <c r="G27" s="698"/>
      <c r="H27" s="703"/>
      <c r="I27" s="705"/>
      <c r="J27" s="698"/>
      <c r="K27" s="712"/>
    </row>
    <row r="28" spans="1:11">
      <c r="A28" s="718"/>
      <c r="B28" s="721"/>
      <c r="C28" s="718"/>
      <c r="D28" s="724"/>
      <c r="E28" s="709"/>
      <c r="F28" s="107" t="s">
        <v>23</v>
      </c>
      <c r="G28" s="698"/>
      <c r="H28" s="703"/>
      <c r="I28" s="705"/>
      <c r="J28" s="698"/>
      <c r="K28" s="712"/>
    </row>
    <row r="29" spans="1:11" ht="14.25" customHeight="1">
      <c r="A29" s="719"/>
      <c r="B29" s="722"/>
      <c r="C29" s="719"/>
      <c r="D29" s="725"/>
      <c r="E29" s="710"/>
      <c r="F29" s="107">
        <v>0</v>
      </c>
      <c r="G29" s="699"/>
      <c r="H29" s="706"/>
      <c r="I29" s="708"/>
      <c r="J29" s="699"/>
      <c r="K29" s="713"/>
    </row>
    <row r="30" spans="1:11" ht="20.25" customHeight="1">
      <c r="A30" s="717" t="s">
        <v>18</v>
      </c>
      <c r="B30" s="720" t="s">
        <v>423</v>
      </c>
      <c r="C30" s="717" t="s">
        <v>20</v>
      </c>
      <c r="D30" s="723"/>
      <c r="E30" s="107" t="s">
        <v>22</v>
      </c>
      <c r="F30" s="107" t="s">
        <v>22</v>
      </c>
      <c r="G30" s="698" t="s">
        <v>21</v>
      </c>
      <c r="H30" s="703" t="s">
        <v>21</v>
      </c>
      <c r="I30" s="705"/>
      <c r="J30" s="698" t="s">
        <v>21</v>
      </c>
      <c r="K30" s="712"/>
    </row>
    <row r="31" spans="1:11">
      <c r="A31" s="718"/>
      <c r="B31" s="721"/>
      <c r="C31" s="718"/>
      <c r="D31" s="724"/>
      <c r="E31" s="125">
        <v>2500000</v>
      </c>
      <c r="F31" s="107">
        <v>0</v>
      </c>
      <c r="G31" s="698"/>
      <c r="H31" s="703"/>
      <c r="I31" s="705"/>
      <c r="J31" s="698"/>
      <c r="K31" s="712"/>
    </row>
    <row r="32" spans="1:11">
      <c r="A32" s="718"/>
      <c r="B32" s="721"/>
      <c r="C32" s="718"/>
      <c r="D32" s="724"/>
      <c r="E32" s="709"/>
      <c r="F32" s="107" t="s">
        <v>23</v>
      </c>
      <c r="G32" s="698"/>
      <c r="H32" s="703"/>
      <c r="I32" s="705"/>
      <c r="J32" s="698"/>
      <c r="K32" s="712"/>
    </row>
    <row r="33" spans="1:11" ht="16.5" customHeight="1">
      <c r="A33" s="719"/>
      <c r="B33" s="722"/>
      <c r="C33" s="719"/>
      <c r="D33" s="725"/>
      <c r="E33" s="710"/>
      <c r="F33" s="107">
        <v>0</v>
      </c>
      <c r="G33" s="699"/>
      <c r="H33" s="706"/>
      <c r="I33" s="708"/>
      <c r="J33" s="699"/>
      <c r="K33" s="713"/>
    </row>
  </sheetData>
  <mergeCells count="55">
    <mergeCell ref="K30:K33"/>
    <mergeCell ref="E32:E33"/>
    <mergeCell ref="J26:J29"/>
    <mergeCell ref="K26:K29"/>
    <mergeCell ref="E28:E29"/>
    <mergeCell ref="H30:I33"/>
    <mergeCell ref="J30:J33"/>
    <mergeCell ref="A30:A33"/>
    <mergeCell ref="B30:B33"/>
    <mergeCell ref="C30:C33"/>
    <mergeCell ref="D30:D33"/>
    <mergeCell ref="G30:G33"/>
    <mergeCell ref="J21:J24"/>
    <mergeCell ref="K21:K24"/>
    <mergeCell ref="E23:E24"/>
    <mergeCell ref="H25:I25"/>
    <mergeCell ref="A26:A29"/>
    <mergeCell ref="B26:B29"/>
    <mergeCell ref="C26:C29"/>
    <mergeCell ref="D26:D29"/>
    <mergeCell ref="G26:G29"/>
    <mergeCell ref="H26:I29"/>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87" orientation="portrait" useFirstPageNumber="1" r:id="rId1"/>
  <headerFooter>
    <oddFooter>&amp;R&amp;P</oddFooter>
  </headerFooter>
</worksheet>
</file>

<file path=xl/worksheets/sheet47.xml><?xml version="1.0" encoding="utf-8"?>
<worksheet xmlns="http://schemas.openxmlformats.org/spreadsheetml/2006/main" xmlns:r="http://schemas.openxmlformats.org/officeDocument/2006/relationships">
  <dimension ref="A2:K37"/>
  <sheetViews>
    <sheetView topLeftCell="A24" workbookViewId="0">
      <selection activeCell="H26" sqref="H26:I29"/>
    </sheetView>
  </sheetViews>
  <sheetFormatPr defaultRowHeight="15"/>
  <cols>
    <col min="2" max="2" width="20.85546875" customWidth="1"/>
    <col min="4" max="4" width="8.42578125" customWidth="1"/>
    <col min="5" max="5" width="11.140625" customWidth="1"/>
    <col min="6" max="6" width="10" customWidth="1"/>
    <col min="10" max="10" width="11.7109375" customWidth="1"/>
    <col min="11" max="11" width="22.140625" customWidth="1"/>
  </cols>
  <sheetData>
    <row r="2" spans="1:11" ht="114.75" customHeight="1">
      <c r="A2" s="685" t="s">
        <v>15</v>
      </c>
      <c r="B2" s="688" t="s">
        <v>424</v>
      </c>
      <c r="C2" s="691" t="s">
        <v>20</v>
      </c>
      <c r="D2" s="685"/>
      <c r="E2" s="107" t="s">
        <v>22</v>
      </c>
      <c r="F2" s="107" t="s">
        <v>22</v>
      </c>
      <c r="G2" s="694" t="s">
        <v>425</v>
      </c>
      <c r="H2" s="714">
        <v>30</v>
      </c>
      <c r="I2" s="685"/>
      <c r="J2" s="685"/>
      <c r="K2" s="685"/>
    </row>
    <row r="3" spans="1:11" ht="15" hidden="1" customHeight="1">
      <c r="A3" s="686"/>
      <c r="B3" s="689"/>
      <c r="C3" s="692"/>
      <c r="D3" s="686"/>
      <c r="E3" s="107"/>
      <c r="F3" s="108"/>
      <c r="G3" s="695"/>
      <c r="H3" s="715"/>
      <c r="I3" s="686"/>
      <c r="J3" s="686"/>
      <c r="K3" s="686"/>
    </row>
    <row r="4" spans="1:11" ht="15" hidden="1" customHeight="1">
      <c r="A4" s="686"/>
      <c r="B4" s="689"/>
      <c r="C4" s="692"/>
      <c r="D4" s="686"/>
      <c r="E4" s="709"/>
      <c r="F4" s="108" t="s">
        <v>23</v>
      </c>
      <c r="G4" s="695"/>
      <c r="H4" s="715"/>
      <c r="I4" s="686"/>
      <c r="J4" s="686"/>
      <c r="K4" s="686"/>
    </row>
    <row r="5" spans="1:11" ht="33" hidden="1" customHeight="1">
      <c r="A5" s="686"/>
      <c r="B5" s="689"/>
      <c r="C5" s="692"/>
      <c r="D5" s="686"/>
      <c r="E5" s="710"/>
      <c r="F5" s="108"/>
      <c r="G5" s="696"/>
      <c r="H5" s="716"/>
      <c r="I5" s="687"/>
      <c r="J5" s="687"/>
      <c r="K5" s="687"/>
    </row>
    <row r="6" spans="1:11" ht="20.25" hidden="1" customHeight="1">
      <c r="A6" s="686"/>
      <c r="B6" s="689"/>
      <c r="C6" s="692"/>
      <c r="D6" s="686"/>
      <c r="E6" s="107"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07"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07"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10">
        <f>E22+E31+E35</f>
        <v>4425500</v>
      </c>
      <c r="F18" s="119">
        <v>0</v>
      </c>
      <c r="G18" s="700"/>
      <c r="H18" s="701"/>
      <c r="I18" s="701"/>
      <c r="J18" s="701"/>
      <c r="K18" s="702"/>
    </row>
    <row r="19" spans="1:11">
      <c r="A19" s="686"/>
      <c r="B19" s="689"/>
      <c r="C19" s="692"/>
      <c r="D19" s="686"/>
      <c r="E19" s="709"/>
      <c r="F19" s="119" t="s">
        <v>23</v>
      </c>
      <c r="G19" s="703"/>
      <c r="H19" s="704"/>
      <c r="I19" s="704"/>
      <c r="J19" s="704"/>
      <c r="K19" s="705"/>
    </row>
    <row r="20" spans="1:11">
      <c r="A20" s="687"/>
      <c r="B20" s="690"/>
      <c r="C20" s="693"/>
      <c r="D20" s="687"/>
      <c r="E20" s="710"/>
      <c r="F20" s="119">
        <v>0</v>
      </c>
      <c r="G20" s="706"/>
      <c r="H20" s="707"/>
      <c r="I20" s="707"/>
      <c r="J20" s="707"/>
      <c r="K20" s="708"/>
    </row>
    <row r="21" spans="1:11" ht="20.25" customHeight="1">
      <c r="A21" s="717" t="s">
        <v>18</v>
      </c>
      <c r="B21" s="720" t="s">
        <v>426</v>
      </c>
      <c r="C21" s="717" t="s">
        <v>20</v>
      </c>
      <c r="D21" s="723"/>
      <c r="E21" s="107" t="s">
        <v>22</v>
      </c>
      <c r="F21" s="107" t="s">
        <v>22</v>
      </c>
      <c r="G21" s="698" t="s">
        <v>21</v>
      </c>
      <c r="H21" s="703" t="s">
        <v>21</v>
      </c>
      <c r="I21" s="705"/>
      <c r="J21" s="698" t="s">
        <v>21</v>
      </c>
      <c r="K21" s="712"/>
    </row>
    <row r="22" spans="1:11">
      <c r="A22" s="718"/>
      <c r="B22" s="721"/>
      <c r="C22" s="718"/>
      <c r="D22" s="724"/>
      <c r="E22" s="125">
        <v>1725000</v>
      </c>
      <c r="F22" s="107">
        <v>0</v>
      </c>
      <c r="G22" s="698"/>
      <c r="H22" s="703"/>
      <c r="I22" s="705"/>
      <c r="J22" s="698"/>
      <c r="K22" s="712"/>
    </row>
    <row r="23" spans="1:11">
      <c r="A23" s="718"/>
      <c r="B23" s="721"/>
      <c r="C23" s="718"/>
      <c r="D23" s="724"/>
      <c r="E23" s="709"/>
      <c r="F23" s="107" t="s">
        <v>23</v>
      </c>
      <c r="G23" s="698"/>
      <c r="H23" s="703"/>
      <c r="I23" s="705"/>
      <c r="J23" s="698"/>
      <c r="K23" s="712"/>
    </row>
    <row r="24" spans="1:11" ht="17.25" customHeight="1">
      <c r="A24" s="719"/>
      <c r="B24" s="722"/>
      <c r="C24" s="719"/>
      <c r="D24" s="725"/>
      <c r="E24" s="710"/>
      <c r="F24" s="107">
        <v>0</v>
      </c>
      <c r="G24" s="699"/>
      <c r="H24" s="706"/>
      <c r="I24" s="708"/>
      <c r="J24" s="699"/>
      <c r="K24" s="713"/>
    </row>
    <row r="25" spans="1:11" ht="15" hidden="1" customHeight="1">
      <c r="A25" s="128"/>
      <c r="B25" s="129"/>
      <c r="C25" s="128"/>
      <c r="D25" s="112"/>
      <c r="E25" s="132"/>
      <c r="F25" s="107"/>
      <c r="G25" s="130"/>
      <c r="H25" s="706"/>
      <c r="I25" s="708"/>
      <c r="J25" s="130"/>
      <c r="K25" s="131"/>
    </row>
    <row r="26" spans="1:11" ht="20.25" customHeight="1">
      <c r="A26" s="717" t="s">
        <v>18</v>
      </c>
      <c r="B26" s="720" t="s">
        <v>427</v>
      </c>
      <c r="C26" s="717" t="s">
        <v>20</v>
      </c>
      <c r="D26" s="723"/>
      <c r="E26" s="107" t="s">
        <v>22</v>
      </c>
      <c r="F26" s="107" t="s">
        <v>22</v>
      </c>
      <c r="G26" s="698" t="s">
        <v>21</v>
      </c>
      <c r="H26" s="703" t="s">
        <v>21</v>
      </c>
      <c r="I26" s="705"/>
      <c r="J26" s="698" t="s">
        <v>21</v>
      </c>
      <c r="K26" s="712"/>
    </row>
    <row r="27" spans="1:11">
      <c r="A27" s="718"/>
      <c r="B27" s="721"/>
      <c r="C27" s="718"/>
      <c r="D27" s="724"/>
      <c r="E27" s="125">
        <v>0</v>
      </c>
      <c r="F27" s="107">
        <v>0</v>
      </c>
      <c r="G27" s="698"/>
      <c r="H27" s="703"/>
      <c r="I27" s="705"/>
      <c r="J27" s="698"/>
      <c r="K27" s="712"/>
    </row>
    <row r="28" spans="1:11">
      <c r="A28" s="718"/>
      <c r="B28" s="721"/>
      <c r="C28" s="718"/>
      <c r="D28" s="724"/>
      <c r="E28" s="709"/>
      <c r="F28" s="107" t="s">
        <v>23</v>
      </c>
      <c r="G28" s="698"/>
      <c r="H28" s="703"/>
      <c r="I28" s="705"/>
      <c r="J28" s="698"/>
      <c r="K28" s="712"/>
    </row>
    <row r="29" spans="1:11" ht="27.75" customHeight="1">
      <c r="A29" s="719"/>
      <c r="B29" s="722"/>
      <c r="C29" s="719"/>
      <c r="D29" s="725"/>
      <c r="E29" s="710"/>
      <c r="F29" s="107">
        <v>0</v>
      </c>
      <c r="G29" s="699"/>
      <c r="H29" s="706"/>
      <c r="I29" s="708"/>
      <c r="J29" s="699"/>
      <c r="K29" s="713"/>
    </row>
    <row r="30" spans="1:11" ht="20.25" customHeight="1">
      <c r="A30" s="717" t="s">
        <v>18</v>
      </c>
      <c r="B30" s="720" t="s">
        <v>428</v>
      </c>
      <c r="C30" s="717" t="s">
        <v>20</v>
      </c>
      <c r="D30" s="723"/>
      <c r="E30" s="107" t="s">
        <v>22</v>
      </c>
      <c r="F30" s="107" t="s">
        <v>22</v>
      </c>
      <c r="G30" s="698" t="s">
        <v>21</v>
      </c>
      <c r="H30" s="703" t="s">
        <v>21</v>
      </c>
      <c r="I30" s="705"/>
      <c r="J30" s="698" t="s">
        <v>21</v>
      </c>
      <c r="K30" s="712"/>
    </row>
    <row r="31" spans="1:11">
      <c r="A31" s="718"/>
      <c r="B31" s="721"/>
      <c r="C31" s="718"/>
      <c r="D31" s="724"/>
      <c r="E31" s="125">
        <v>800500</v>
      </c>
      <c r="F31" s="107">
        <v>0</v>
      </c>
      <c r="G31" s="698"/>
      <c r="H31" s="703"/>
      <c r="I31" s="705"/>
      <c r="J31" s="698"/>
      <c r="K31" s="712"/>
    </row>
    <row r="32" spans="1:11">
      <c r="A32" s="718"/>
      <c r="B32" s="721"/>
      <c r="C32" s="718"/>
      <c r="D32" s="724"/>
      <c r="E32" s="709"/>
      <c r="F32" s="107" t="s">
        <v>23</v>
      </c>
      <c r="G32" s="698"/>
      <c r="H32" s="703"/>
      <c r="I32" s="705"/>
      <c r="J32" s="698"/>
      <c r="K32" s="712"/>
    </row>
    <row r="33" spans="1:11" ht="15.75" customHeight="1">
      <c r="A33" s="719"/>
      <c r="B33" s="722"/>
      <c r="C33" s="719"/>
      <c r="D33" s="725"/>
      <c r="E33" s="710"/>
      <c r="F33" s="107">
        <v>0</v>
      </c>
      <c r="G33" s="699"/>
      <c r="H33" s="706"/>
      <c r="I33" s="708"/>
      <c r="J33" s="699"/>
      <c r="K33" s="713"/>
    </row>
    <row r="34" spans="1:11" ht="20.25" customHeight="1">
      <c r="A34" s="717" t="s">
        <v>18</v>
      </c>
      <c r="B34" s="720" t="s">
        <v>429</v>
      </c>
      <c r="C34" s="717" t="s">
        <v>20</v>
      </c>
      <c r="D34" s="723"/>
      <c r="E34" s="107" t="s">
        <v>22</v>
      </c>
      <c r="F34" s="107" t="s">
        <v>22</v>
      </c>
      <c r="G34" s="698" t="s">
        <v>21</v>
      </c>
      <c r="H34" s="703" t="s">
        <v>21</v>
      </c>
      <c r="I34" s="705"/>
      <c r="J34" s="698" t="s">
        <v>21</v>
      </c>
      <c r="K34" s="712"/>
    </row>
    <row r="35" spans="1:11">
      <c r="A35" s="718"/>
      <c r="B35" s="721"/>
      <c r="C35" s="718"/>
      <c r="D35" s="724"/>
      <c r="E35" s="125">
        <v>1900000</v>
      </c>
      <c r="F35" s="107">
        <v>0</v>
      </c>
      <c r="G35" s="698"/>
      <c r="H35" s="703"/>
      <c r="I35" s="705"/>
      <c r="J35" s="698"/>
      <c r="K35" s="712"/>
    </row>
    <row r="36" spans="1:11">
      <c r="A36" s="718"/>
      <c r="B36" s="721"/>
      <c r="C36" s="718"/>
      <c r="D36" s="724"/>
      <c r="E36" s="709"/>
      <c r="F36" s="107" t="s">
        <v>23</v>
      </c>
      <c r="G36" s="698"/>
      <c r="H36" s="703"/>
      <c r="I36" s="705"/>
      <c r="J36" s="698"/>
      <c r="K36" s="712"/>
    </row>
    <row r="37" spans="1:11" ht="13.5" customHeight="1">
      <c r="A37" s="719"/>
      <c r="B37" s="722"/>
      <c r="C37" s="719"/>
      <c r="D37" s="725"/>
      <c r="E37" s="710"/>
      <c r="F37" s="107">
        <v>0</v>
      </c>
      <c r="G37" s="699"/>
      <c r="H37" s="706"/>
      <c r="I37" s="708"/>
      <c r="J37" s="699"/>
      <c r="K37" s="713"/>
    </row>
  </sheetData>
  <mergeCells count="64">
    <mergeCell ref="E36:E37"/>
    <mergeCell ref="K30:K33"/>
    <mergeCell ref="E32:E33"/>
    <mergeCell ref="A34:A37"/>
    <mergeCell ref="B34:B37"/>
    <mergeCell ref="C34:C37"/>
    <mergeCell ref="D34:D37"/>
    <mergeCell ref="G34:G37"/>
    <mergeCell ref="H34:I37"/>
    <mergeCell ref="J34:J37"/>
    <mergeCell ref="K34:K37"/>
    <mergeCell ref="J26:J29"/>
    <mergeCell ref="K26:K29"/>
    <mergeCell ref="E28:E29"/>
    <mergeCell ref="A30:A33"/>
    <mergeCell ref="B30:B33"/>
    <mergeCell ref="C30:C33"/>
    <mergeCell ref="D30:D33"/>
    <mergeCell ref="G30:G33"/>
    <mergeCell ref="H30:I33"/>
    <mergeCell ref="J30:J33"/>
    <mergeCell ref="J21:J24"/>
    <mergeCell ref="K21:K24"/>
    <mergeCell ref="E23:E24"/>
    <mergeCell ref="H25:I25"/>
    <mergeCell ref="A26:A29"/>
    <mergeCell ref="B26:B29"/>
    <mergeCell ref="C26:C29"/>
    <mergeCell ref="D26:D29"/>
    <mergeCell ref="G26:G29"/>
    <mergeCell ref="H26:I29"/>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88" orientation="portrait" useFirstPageNumber="1" r:id="rId1"/>
  <headerFooter>
    <oddFooter>&amp;R&amp;P</oddFooter>
  </headerFooter>
</worksheet>
</file>

<file path=xl/worksheets/sheet48.xml><?xml version="1.0" encoding="utf-8"?>
<worksheet xmlns="http://schemas.openxmlformats.org/spreadsheetml/2006/main" xmlns:r="http://schemas.openxmlformats.org/officeDocument/2006/relationships">
  <dimension ref="A1:K65"/>
  <sheetViews>
    <sheetView topLeftCell="A45" workbookViewId="0">
      <selection activeCell="F69" sqref="F69"/>
    </sheetView>
  </sheetViews>
  <sheetFormatPr defaultRowHeight="15"/>
  <cols>
    <col min="2" max="2" width="20.85546875" customWidth="1"/>
    <col min="4" max="4" width="8.42578125" customWidth="1"/>
    <col min="5" max="5" width="10.42578125" customWidth="1"/>
    <col min="6" max="6" width="11.7109375" customWidth="1"/>
    <col min="10" max="10" width="11.7109375" customWidth="1"/>
    <col min="11" max="11" width="22.140625" customWidth="1"/>
  </cols>
  <sheetData>
    <row r="1" spans="1:11">
      <c r="A1" s="337"/>
      <c r="B1" s="337"/>
      <c r="C1" s="337"/>
      <c r="D1" s="337"/>
      <c r="E1" s="337"/>
      <c r="F1" s="337"/>
      <c r="G1" s="337"/>
      <c r="H1" s="337"/>
      <c r="I1" s="337"/>
      <c r="J1" s="337"/>
      <c r="K1" s="337"/>
    </row>
    <row r="2" spans="1:11" ht="100.5" customHeight="1">
      <c r="A2" s="672" t="s">
        <v>15</v>
      </c>
      <c r="B2" s="673" t="s">
        <v>430</v>
      </c>
      <c r="C2" s="674" t="s">
        <v>20</v>
      </c>
      <c r="D2" s="672"/>
      <c r="E2" s="340" t="s">
        <v>22</v>
      </c>
      <c r="F2" s="340" t="s">
        <v>22</v>
      </c>
      <c r="G2" s="675" t="s">
        <v>431</v>
      </c>
      <c r="H2" s="672">
        <v>11</v>
      </c>
      <c r="I2" s="672">
        <v>2</v>
      </c>
      <c r="J2" s="672" t="s">
        <v>1006</v>
      </c>
      <c r="K2" s="672" t="s">
        <v>1646</v>
      </c>
    </row>
    <row r="3" spans="1:11" ht="15" hidden="1" customHeight="1">
      <c r="A3" s="672"/>
      <c r="B3" s="673"/>
      <c r="C3" s="674"/>
      <c r="D3" s="672"/>
      <c r="E3" s="340"/>
      <c r="F3" s="339"/>
      <c r="G3" s="675"/>
      <c r="H3" s="672"/>
      <c r="I3" s="672"/>
      <c r="J3" s="672"/>
      <c r="K3" s="672"/>
    </row>
    <row r="4" spans="1:11" ht="15" hidden="1" customHeight="1">
      <c r="A4" s="672"/>
      <c r="B4" s="673"/>
      <c r="C4" s="674"/>
      <c r="D4" s="672"/>
      <c r="E4" s="671"/>
      <c r="F4" s="339" t="s">
        <v>23</v>
      </c>
      <c r="G4" s="675"/>
      <c r="H4" s="672"/>
      <c r="I4" s="672"/>
      <c r="J4" s="672"/>
      <c r="K4" s="672"/>
    </row>
    <row r="5" spans="1:11" ht="33" hidden="1" customHeight="1">
      <c r="A5" s="672"/>
      <c r="B5" s="673"/>
      <c r="C5" s="674"/>
      <c r="D5" s="672"/>
      <c r="E5" s="671"/>
      <c r="F5" s="339"/>
      <c r="G5" s="675"/>
      <c r="H5" s="672"/>
      <c r="I5" s="672"/>
      <c r="J5" s="672"/>
      <c r="K5" s="672"/>
    </row>
    <row r="6" spans="1:11" ht="20.25" hidden="1" customHeight="1">
      <c r="A6" s="672"/>
      <c r="B6" s="673"/>
      <c r="C6" s="674"/>
      <c r="D6" s="672"/>
      <c r="E6" s="340" t="s">
        <v>22</v>
      </c>
      <c r="F6" s="339" t="s">
        <v>22</v>
      </c>
      <c r="G6" s="669" t="s">
        <v>21</v>
      </c>
      <c r="H6" s="669" t="s">
        <v>21</v>
      </c>
      <c r="I6" s="669"/>
      <c r="J6" s="669" t="s">
        <v>21</v>
      </c>
      <c r="K6" s="670"/>
    </row>
    <row r="7" spans="1:11" ht="15" hidden="1" customHeight="1">
      <c r="A7" s="672"/>
      <c r="B7" s="673"/>
      <c r="C7" s="674"/>
      <c r="D7" s="672"/>
      <c r="E7" s="300">
        <v>59166800</v>
      </c>
      <c r="F7" s="339"/>
      <c r="G7" s="669"/>
      <c r="H7" s="669"/>
      <c r="I7" s="669"/>
      <c r="J7" s="669"/>
      <c r="K7" s="670"/>
    </row>
    <row r="8" spans="1:11" ht="15" hidden="1" customHeight="1">
      <c r="A8" s="672"/>
      <c r="B8" s="673"/>
      <c r="C8" s="674"/>
      <c r="D8" s="672"/>
      <c r="E8" s="671"/>
      <c r="F8" s="339" t="s">
        <v>23</v>
      </c>
      <c r="G8" s="669"/>
      <c r="H8" s="669"/>
      <c r="I8" s="669"/>
      <c r="J8" s="669"/>
      <c r="K8" s="670"/>
    </row>
    <row r="9" spans="1:11" ht="15" hidden="1" customHeight="1">
      <c r="A9" s="672"/>
      <c r="B9" s="673"/>
      <c r="C9" s="674"/>
      <c r="D9" s="672"/>
      <c r="E9" s="671"/>
      <c r="F9" s="339"/>
      <c r="G9" s="669"/>
      <c r="H9" s="669"/>
      <c r="I9" s="669"/>
      <c r="J9" s="669"/>
      <c r="K9" s="670"/>
    </row>
    <row r="10" spans="1:11" ht="20.25" hidden="1" customHeight="1">
      <c r="A10" s="672"/>
      <c r="B10" s="673"/>
      <c r="C10" s="674"/>
      <c r="D10" s="672"/>
      <c r="E10" s="340" t="s">
        <v>22</v>
      </c>
      <c r="F10" s="339" t="s">
        <v>22</v>
      </c>
      <c r="G10" s="669" t="s">
        <v>21</v>
      </c>
      <c r="H10" s="669" t="s">
        <v>21</v>
      </c>
      <c r="I10" s="669"/>
      <c r="J10" s="669" t="s">
        <v>21</v>
      </c>
      <c r="K10" s="670"/>
    </row>
    <row r="11" spans="1:11" ht="15" hidden="1" customHeight="1">
      <c r="A11" s="672"/>
      <c r="B11" s="673"/>
      <c r="C11" s="674"/>
      <c r="D11" s="672"/>
      <c r="E11" s="300">
        <v>35070000</v>
      </c>
      <c r="F11" s="339"/>
      <c r="G11" s="669"/>
      <c r="H11" s="669"/>
      <c r="I11" s="669"/>
      <c r="J11" s="669"/>
      <c r="K11" s="670"/>
    </row>
    <row r="12" spans="1:11" ht="15" hidden="1" customHeight="1">
      <c r="A12" s="672"/>
      <c r="B12" s="673"/>
      <c r="C12" s="674"/>
      <c r="D12" s="672"/>
      <c r="E12" s="671"/>
      <c r="F12" s="339" t="s">
        <v>23</v>
      </c>
      <c r="G12" s="669"/>
      <c r="H12" s="669"/>
      <c r="I12" s="669"/>
      <c r="J12" s="669"/>
      <c r="K12" s="670"/>
    </row>
    <row r="13" spans="1:11" ht="15" hidden="1" customHeight="1">
      <c r="A13" s="672"/>
      <c r="B13" s="673"/>
      <c r="C13" s="674"/>
      <c r="D13" s="672"/>
      <c r="E13" s="671"/>
      <c r="F13" s="339"/>
      <c r="G13" s="669"/>
      <c r="H13" s="669"/>
      <c r="I13" s="669"/>
      <c r="J13" s="669"/>
      <c r="K13" s="670"/>
    </row>
    <row r="14" spans="1:11" ht="20.25" hidden="1" customHeight="1">
      <c r="A14" s="672"/>
      <c r="B14" s="673"/>
      <c r="C14" s="674"/>
      <c r="D14" s="672"/>
      <c r="E14" s="340" t="s">
        <v>22</v>
      </c>
      <c r="F14" s="339" t="s">
        <v>22</v>
      </c>
      <c r="G14" s="669" t="s">
        <v>21</v>
      </c>
      <c r="H14" s="669" t="s">
        <v>21</v>
      </c>
      <c r="I14" s="669"/>
      <c r="J14" s="669" t="s">
        <v>21</v>
      </c>
      <c r="K14" s="670"/>
    </row>
    <row r="15" spans="1:11" ht="15" hidden="1" customHeight="1">
      <c r="A15" s="672"/>
      <c r="B15" s="673"/>
      <c r="C15" s="674"/>
      <c r="D15" s="672"/>
      <c r="E15" s="300">
        <v>1100000</v>
      </c>
      <c r="F15" s="339"/>
      <c r="G15" s="669"/>
      <c r="H15" s="669"/>
      <c r="I15" s="669"/>
      <c r="J15" s="669"/>
      <c r="K15" s="670"/>
    </row>
    <row r="16" spans="1:11" ht="15" hidden="1" customHeight="1">
      <c r="A16" s="672"/>
      <c r="B16" s="673"/>
      <c r="C16" s="674"/>
      <c r="D16" s="672"/>
      <c r="E16" s="671"/>
      <c r="F16" s="339" t="s">
        <v>23</v>
      </c>
      <c r="G16" s="669"/>
      <c r="H16" s="669"/>
      <c r="I16" s="669"/>
      <c r="J16" s="669"/>
      <c r="K16" s="670"/>
    </row>
    <row r="17" spans="1:11" ht="15" hidden="1" customHeight="1">
      <c r="A17" s="672"/>
      <c r="B17" s="673"/>
      <c r="C17" s="674"/>
      <c r="D17" s="672"/>
      <c r="E17" s="671"/>
      <c r="F17" s="339"/>
      <c r="G17" s="669"/>
      <c r="H17" s="669"/>
      <c r="I17" s="669"/>
      <c r="J17" s="669"/>
      <c r="K17" s="670"/>
    </row>
    <row r="18" spans="1:11">
      <c r="A18" s="672"/>
      <c r="B18" s="673"/>
      <c r="C18" s="674"/>
      <c r="D18" s="672"/>
      <c r="E18" s="340">
        <f>E22+E47+E63</f>
        <v>87234600</v>
      </c>
      <c r="F18" s="340">
        <f>F22+F47</f>
        <v>9148628.2800000012</v>
      </c>
      <c r="G18" s="669"/>
      <c r="H18" s="669"/>
      <c r="I18" s="669"/>
      <c r="J18" s="669"/>
      <c r="K18" s="669"/>
    </row>
    <row r="19" spans="1:11">
      <c r="A19" s="672"/>
      <c r="B19" s="673"/>
      <c r="C19" s="674"/>
      <c r="D19" s="672"/>
      <c r="E19" s="671"/>
      <c r="F19" s="339" t="s">
        <v>23</v>
      </c>
      <c r="G19" s="669"/>
      <c r="H19" s="669"/>
      <c r="I19" s="669"/>
      <c r="J19" s="669"/>
      <c r="K19" s="669"/>
    </row>
    <row r="20" spans="1:11">
      <c r="A20" s="672"/>
      <c r="B20" s="673"/>
      <c r="C20" s="674"/>
      <c r="D20" s="672"/>
      <c r="E20" s="671"/>
      <c r="F20" s="340">
        <f>F24+F49</f>
        <v>7776333.9800000004</v>
      </c>
      <c r="G20" s="669"/>
      <c r="H20" s="669"/>
      <c r="I20" s="669"/>
      <c r="J20" s="669"/>
      <c r="K20" s="669"/>
    </row>
    <row r="21" spans="1:11" ht="20.25" customHeight="1">
      <c r="A21" s="666" t="s">
        <v>18</v>
      </c>
      <c r="B21" s="667" t="s">
        <v>432</v>
      </c>
      <c r="C21" s="666" t="s">
        <v>20</v>
      </c>
      <c r="D21" s="668"/>
      <c r="E21" s="339" t="s">
        <v>22</v>
      </c>
      <c r="F21" s="339" t="s">
        <v>22</v>
      </c>
      <c r="G21" s="669" t="s">
        <v>21</v>
      </c>
      <c r="H21" s="669" t="s">
        <v>21</v>
      </c>
      <c r="I21" s="669"/>
      <c r="J21" s="669" t="s">
        <v>21</v>
      </c>
      <c r="K21" s="681" t="s">
        <v>1022</v>
      </c>
    </row>
    <row r="22" spans="1:11">
      <c r="A22" s="666"/>
      <c r="B22" s="667"/>
      <c r="C22" s="666"/>
      <c r="D22" s="668"/>
      <c r="E22" s="300">
        <v>74934600</v>
      </c>
      <c r="F22" s="340">
        <f>F27+F31+F35+F39+F43</f>
        <v>6306265.9000000004</v>
      </c>
      <c r="G22" s="669"/>
      <c r="H22" s="669"/>
      <c r="I22" s="669"/>
      <c r="J22" s="669"/>
      <c r="K22" s="681"/>
    </row>
    <row r="23" spans="1:11">
      <c r="A23" s="666"/>
      <c r="B23" s="667"/>
      <c r="C23" s="666"/>
      <c r="D23" s="668"/>
      <c r="E23" s="671"/>
      <c r="F23" s="339" t="s">
        <v>23</v>
      </c>
      <c r="G23" s="669"/>
      <c r="H23" s="669"/>
      <c r="I23" s="669"/>
      <c r="J23" s="669"/>
      <c r="K23" s="681"/>
    </row>
    <row r="24" spans="1:11" ht="27.75" customHeight="1">
      <c r="A24" s="666"/>
      <c r="B24" s="667"/>
      <c r="C24" s="666"/>
      <c r="D24" s="668"/>
      <c r="E24" s="671"/>
      <c r="F24" s="340">
        <f>F29+F33+F37+F41+F45</f>
        <v>5360325.9600000009</v>
      </c>
      <c r="G24" s="669"/>
      <c r="H24" s="669"/>
      <c r="I24" s="669"/>
      <c r="J24" s="669"/>
      <c r="K24" s="681"/>
    </row>
    <row r="25" spans="1:11" ht="15" hidden="1" customHeight="1">
      <c r="A25" s="332"/>
      <c r="B25" s="336"/>
      <c r="C25" s="332"/>
      <c r="D25" s="333"/>
      <c r="E25" s="337"/>
      <c r="F25" s="333"/>
      <c r="G25" s="334"/>
      <c r="H25" s="449"/>
      <c r="I25" s="449"/>
      <c r="J25" s="334"/>
      <c r="K25" s="335"/>
    </row>
    <row r="26" spans="1:11" ht="20.25" customHeight="1">
      <c r="A26" s="446"/>
      <c r="B26" s="447" t="s">
        <v>782</v>
      </c>
      <c r="C26" s="446"/>
      <c r="D26" s="448">
        <v>2011</v>
      </c>
      <c r="E26" s="448"/>
      <c r="F26" s="333" t="s">
        <v>22</v>
      </c>
      <c r="G26" s="449" t="s">
        <v>21</v>
      </c>
      <c r="H26" s="449" t="s">
        <v>21</v>
      </c>
      <c r="I26" s="449"/>
      <c r="J26" s="449" t="s">
        <v>21</v>
      </c>
      <c r="K26" s="450" t="s">
        <v>779</v>
      </c>
    </row>
    <row r="27" spans="1:11">
      <c r="A27" s="446"/>
      <c r="B27" s="447"/>
      <c r="C27" s="446"/>
      <c r="D27" s="448"/>
      <c r="E27" s="488"/>
      <c r="F27" s="333">
        <v>1467300</v>
      </c>
      <c r="G27" s="449"/>
      <c r="H27" s="449"/>
      <c r="I27" s="449"/>
      <c r="J27" s="449"/>
      <c r="K27" s="450"/>
    </row>
    <row r="28" spans="1:11">
      <c r="A28" s="446"/>
      <c r="B28" s="447"/>
      <c r="C28" s="446"/>
      <c r="D28" s="448"/>
      <c r="E28" s="488"/>
      <c r="F28" s="333" t="s">
        <v>23</v>
      </c>
      <c r="G28" s="449"/>
      <c r="H28" s="449"/>
      <c r="I28" s="449"/>
      <c r="J28" s="449"/>
      <c r="K28" s="450"/>
    </row>
    <row r="29" spans="1:11" ht="16.5" customHeight="1">
      <c r="A29" s="446"/>
      <c r="B29" s="447"/>
      <c r="C29" s="446"/>
      <c r="D29" s="448"/>
      <c r="E29" s="488"/>
      <c r="F29" s="333">
        <v>1247205</v>
      </c>
      <c r="G29" s="449"/>
      <c r="H29" s="449"/>
      <c r="I29" s="449"/>
      <c r="J29" s="449"/>
      <c r="K29" s="450"/>
    </row>
    <row r="30" spans="1:11" ht="20.25" customHeight="1">
      <c r="A30" s="446"/>
      <c r="B30" s="447" t="s">
        <v>783</v>
      </c>
      <c r="C30" s="446"/>
      <c r="D30" s="448">
        <v>2012</v>
      </c>
      <c r="E30" s="448"/>
      <c r="F30" s="333" t="s">
        <v>22</v>
      </c>
      <c r="G30" s="449" t="s">
        <v>21</v>
      </c>
      <c r="H30" s="449" t="s">
        <v>21</v>
      </c>
      <c r="I30" s="449"/>
      <c r="J30" s="449" t="s">
        <v>21</v>
      </c>
      <c r="K30" s="450" t="s">
        <v>784</v>
      </c>
    </row>
    <row r="31" spans="1:11">
      <c r="A31" s="446"/>
      <c r="B31" s="447"/>
      <c r="C31" s="446"/>
      <c r="D31" s="448"/>
      <c r="E31" s="488"/>
      <c r="F31" s="333">
        <v>1413751.9</v>
      </c>
      <c r="G31" s="449"/>
      <c r="H31" s="449"/>
      <c r="I31" s="449"/>
      <c r="J31" s="449"/>
      <c r="K31" s="450"/>
    </row>
    <row r="32" spans="1:11">
      <c r="A32" s="446"/>
      <c r="B32" s="447"/>
      <c r="C32" s="446"/>
      <c r="D32" s="448"/>
      <c r="E32" s="488"/>
      <c r="F32" s="333" t="s">
        <v>23</v>
      </c>
      <c r="G32" s="449"/>
      <c r="H32" s="449"/>
      <c r="I32" s="449"/>
      <c r="J32" s="449"/>
      <c r="K32" s="450"/>
    </row>
    <row r="33" spans="1:11" ht="15" customHeight="1">
      <c r="A33" s="446"/>
      <c r="B33" s="447"/>
      <c r="C33" s="446"/>
      <c r="D33" s="448"/>
      <c r="E33" s="488"/>
      <c r="F33" s="333">
        <v>1201689.1100000001</v>
      </c>
      <c r="G33" s="449"/>
      <c r="H33" s="449"/>
      <c r="I33" s="449"/>
      <c r="J33" s="449"/>
      <c r="K33" s="450"/>
    </row>
    <row r="34" spans="1:11" ht="20.25" customHeight="1">
      <c r="A34" s="446"/>
      <c r="B34" s="447" t="s">
        <v>785</v>
      </c>
      <c r="C34" s="446"/>
      <c r="D34" s="448"/>
      <c r="E34" s="448"/>
      <c r="F34" s="333" t="s">
        <v>22</v>
      </c>
      <c r="G34" s="449" t="s">
        <v>21</v>
      </c>
      <c r="H34" s="449" t="s">
        <v>21</v>
      </c>
      <c r="I34" s="449"/>
      <c r="J34" s="449" t="s">
        <v>21</v>
      </c>
      <c r="K34" s="450" t="s">
        <v>779</v>
      </c>
    </row>
    <row r="35" spans="1:11">
      <c r="A35" s="446"/>
      <c r="B35" s="447"/>
      <c r="C35" s="446"/>
      <c r="D35" s="448"/>
      <c r="E35" s="488"/>
      <c r="F35" s="333">
        <v>1467300</v>
      </c>
      <c r="G35" s="449"/>
      <c r="H35" s="449"/>
      <c r="I35" s="449"/>
      <c r="J35" s="449"/>
      <c r="K35" s="450"/>
    </row>
    <row r="36" spans="1:11">
      <c r="A36" s="446"/>
      <c r="B36" s="447"/>
      <c r="C36" s="446"/>
      <c r="D36" s="448"/>
      <c r="E36" s="488"/>
      <c r="F36" s="333" t="s">
        <v>23</v>
      </c>
      <c r="G36" s="449"/>
      <c r="H36" s="449"/>
      <c r="I36" s="449"/>
      <c r="J36" s="449"/>
      <c r="K36" s="450"/>
    </row>
    <row r="37" spans="1:11" ht="16.5" customHeight="1">
      <c r="A37" s="446"/>
      <c r="B37" s="447"/>
      <c r="C37" s="446"/>
      <c r="D37" s="448"/>
      <c r="E37" s="488"/>
      <c r="F37" s="333">
        <v>1247205</v>
      </c>
      <c r="G37" s="449"/>
      <c r="H37" s="449"/>
      <c r="I37" s="449"/>
      <c r="J37" s="449"/>
      <c r="K37" s="450"/>
    </row>
    <row r="38" spans="1:11" ht="20.25" customHeight="1">
      <c r="A38" s="446"/>
      <c r="B38" s="447" t="s">
        <v>786</v>
      </c>
      <c r="C38" s="446"/>
      <c r="D38" s="448"/>
      <c r="E38" s="448"/>
      <c r="F38" s="333" t="s">
        <v>22</v>
      </c>
      <c r="G38" s="449" t="s">
        <v>21</v>
      </c>
      <c r="H38" s="449" t="s">
        <v>21</v>
      </c>
      <c r="I38" s="449"/>
      <c r="J38" s="449" t="s">
        <v>21</v>
      </c>
      <c r="K38" s="450" t="s">
        <v>787</v>
      </c>
    </row>
    <row r="39" spans="1:11">
      <c r="A39" s="446"/>
      <c r="B39" s="447"/>
      <c r="C39" s="446"/>
      <c r="D39" s="448"/>
      <c r="E39" s="488"/>
      <c r="F39" s="333">
        <v>693697</v>
      </c>
      <c r="G39" s="449"/>
      <c r="H39" s="449"/>
      <c r="I39" s="449"/>
      <c r="J39" s="449"/>
      <c r="K39" s="450"/>
    </row>
    <row r="40" spans="1:11">
      <c r="A40" s="446"/>
      <c r="B40" s="447"/>
      <c r="C40" s="446"/>
      <c r="D40" s="448"/>
      <c r="E40" s="488"/>
      <c r="F40" s="333" t="s">
        <v>23</v>
      </c>
      <c r="G40" s="449"/>
      <c r="H40" s="449"/>
      <c r="I40" s="449"/>
      <c r="J40" s="449"/>
      <c r="K40" s="450"/>
    </row>
    <row r="41" spans="1:11" ht="15.75" customHeight="1">
      <c r="A41" s="446"/>
      <c r="B41" s="447"/>
      <c r="C41" s="446"/>
      <c r="D41" s="448"/>
      <c r="E41" s="488"/>
      <c r="F41" s="333">
        <v>589642.4</v>
      </c>
      <c r="G41" s="449"/>
      <c r="H41" s="449"/>
      <c r="I41" s="449"/>
      <c r="J41" s="449"/>
      <c r="K41" s="450"/>
    </row>
    <row r="42" spans="1:11" ht="20.25" customHeight="1">
      <c r="A42" s="446"/>
      <c r="B42" s="447" t="s">
        <v>788</v>
      </c>
      <c r="C42" s="446"/>
      <c r="D42" s="448"/>
      <c r="E42" s="448"/>
      <c r="F42" s="333" t="s">
        <v>22</v>
      </c>
      <c r="G42" s="449" t="s">
        <v>21</v>
      </c>
      <c r="H42" s="449" t="s">
        <v>21</v>
      </c>
      <c r="I42" s="449"/>
      <c r="J42" s="449" t="s">
        <v>21</v>
      </c>
      <c r="K42" s="450" t="s">
        <v>789</v>
      </c>
    </row>
    <row r="43" spans="1:11">
      <c r="A43" s="446"/>
      <c r="B43" s="447"/>
      <c r="C43" s="446"/>
      <c r="D43" s="448"/>
      <c r="E43" s="488"/>
      <c r="F43" s="333">
        <v>1264217</v>
      </c>
      <c r="G43" s="449"/>
      <c r="H43" s="449"/>
      <c r="I43" s="449"/>
      <c r="J43" s="449"/>
      <c r="K43" s="450"/>
    </row>
    <row r="44" spans="1:11">
      <c r="A44" s="446"/>
      <c r="B44" s="447"/>
      <c r="C44" s="446"/>
      <c r="D44" s="448"/>
      <c r="E44" s="488"/>
      <c r="F44" s="333" t="s">
        <v>23</v>
      </c>
      <c r="G44" s="449"/>
      <c r="H44" s="449"/>
      <c r="I44" s="449"/>
      <c r="J44" s="449"/>
      <c r="K44" s="450"/>
    </row>
    <row r="45" spans="1:11" ht="18" customHeight="1">
      <c r="A45" s="446"/>
      <c r="B45" s="447"/>
      <c r="C45" s="446"/>
      <c r="D45" s="448"/>
      <c r="E45" s="488"/>
      <c r="F45" s="333">
        <v>1074584.45</v>
      </c>
      <c r="G45" s="449"/>
      <c r="H45" s="449"/>
      <c r="I45" s="449"/>
      <c r="J45" s="449"/>
      <c r="K45" s="450"/>
    </row>
    <row r="46" spans="1:11" ht="20.25" customHeight="1">
      <c r="A46" s="666" t="s">
        <v>18</v>
      </c>
      <c r="B46" s="667" t="s">
        <v>433</v>
      </c>
      <c r="C46" s="666" t="s">
        <v>20</v>
      </c>
      <c r="D46" s="668"/>
      <c r="E46" s="339" t="s">
        <v>22</v>
      </c>
      <c r="F46" s="339" t="s">
        <v>22</v>
      </c>
      <c r="G46" s="669" t="s">
        <v>21</v>
      </c>
      <c r="H46" s="669" t="s">
        <v>21</v>
      </c>
      <c r="I46" s="669"/>
      <c r="J46" s="669" t="s">
        <v>21</v>
      </c>
      <c r="K46" s="681" t="s">
        <v>1023</v>
      </c>
    </row>
    <row r="47" spans="1:11">
      <c r="A47" s="666"/>
      <c r="B47" s="667"/>
      <c r="C47" s="666"/>
      <c r="D47" s="668"/>
      <c r="E47" s="300">
        <v>10000000</v>
      </c>
      <c r="F47" s="340">
        <f>F51+F55+F59</f>
        <v>2842362.38</v>
      </c>
      <c r="G47" s="669"/>
      <c r="H47" s="669"/>
      <c r="I47" s="669"/>
      <c r="J47" s="669"/>
      <c r="K47" s="681"/>
    </row>
    <row r="48" spans="1:11">
      <c r="A48" s="666"/>
      <c r="B48" s="667"/>
      <c r="C48" s="666"/>
      <c r="D48" s="668"/>
      <c r="E48" s="671"/>
      <c r="F48" s="339" t="s">
        <v>23</v>
      </c>
      <c r="G48" s="669"/>
      <c r="H48" s="669"/>
      <c r="I48" s="669"/>
      <c r="J48" s="669"/>
      <c r="K48" s="681"/>
    </row>
    <row r="49" spans="1:11" ht="27.75" customHeight="1">
      <c r="A49" s="666"/>
      <c r="B49" s="667"/>
      <c r="C49" s="666"/>
      <c r="D49" s="668"/>
      <c r="E49" s="671"/>
      <c r="F49" s="340">
        <f>F53+F57+F61</f>
        <v>2416008.02</v>
      </c>
      <c r="G49" s="669"/>
      <c r="H49" s="669"/>
      <c r="I49" s="669"/>
      <c r="J49" s="669"/>
      <c r="K49" s="681"/>
    </row>
    <row r="50" spans="1:11" s="23" customFormat="1" ht="20.25" customHeight="1">
      <c r="A50" s="446"/>
      <c r="B50" s="447" t="s">
        <v>777</v>
      </c>
      <c r="C50" s="446"/>
      <c r="D50" s="448"/>
      <c r="E50" s="448"/>
      <c r="F50" s="333" t="s">
        <v>22</v>
      </c>
      <c r="G50" s="449" t="s">
        <v>21</v>
      </c>
      <c r="H50" s="449" t="s">
        <v>21</v>
      </c>
      <c r="I50" s="449"/>
      <c r="J50" s="449" t="s">
        <v>21</v>
      </c>
      <c r="K50" s="450" t="s">
        <v>1079</v>
      </c>
    </row>
    <row r="51" spans="1:11" s="23" customFormat="1">
      <c r="A51" s="446"/>
      <c r="B51" s="447"/>
      <c r="C51" s="446"/>
      <c r="D51" s="448"/>
      <c r="E51" s="488"/>
      <c r="F51" s="333">
        <v>1131833.8899999999</v>
      </c>
      <c r="G51" s="449"/>
      <c r="H51" s="449"/>
      <c r="I51" s="449"/>
      <c r="J51" s="449"/>
      <c r="K51" s="450"/>
    </row>
    <row r="52" spans="1:11" s="23" customFormat="1">
      <c r="A52" s="446"/>
      <c r="B52" s="447"/>
      <c r="C52" s="446"/>
      <c r="D52" s="448"/>
      <c r="E52" s="488"/>
      <c r="F52" s="333" t="s">
        <v>23</v>
      </c>
      <c r="G52" s="449"/>
      <c r="H52" s="449"/>
      <c r="I52" s="449"/>
      <c r="J52" s="449"/>
      <c r="K52" s="450"/>
    </row>
    <row r="53" spans="1:11" s="23" customFormat="1" ht="117" customHeight="1">
      <c r="A53" s="446"/>
      <c r="B53" s="447"/>
      <c r="C53" s="446"/>
      <c r="D53" s="448"/>
      <c r="E53" s="488"/>
      <c r="F53" s="333">
        <v>962058.81</v>
      </c>
      <c r="G53" s="449"/>
      <c r="H53" s="449"/>
      <c r="I53" s="449"/>
      <c r="J53" s="449"/>
      <c r="K53" s="450"/>
    </row>
    <row r="54" spans="1:11" s="23" customFormat="1" ht="20.25" customHeight="1">
      <c r="A54" s="446"/>
      <c r="B54" s="447" t="s">
        <v>778</v>
      </c>
      <c r="C54" s="446"/>
      <c r="D54" s="448"/>
      <c r="E54" s="448"/>
      <c r="F54" s="333" t="s">
        <v>22</v>
      </c>
      <c r="G54" s="449" t="s">
        <v>21</v>
      </c>
      <c r="H54" s="449" t="s">
        <v>21</v>
      </c>
      <c r="I54" s="449"/>
      <c r="J54" s="449" t="s">
        <v>21</v>
      </c>
      <c r="K54" s="450" t="s">
        <v>1080</v>
      </c>
    </row>
    <row r="55" spans="1:11" s="23" customFormat="1">
      <c r="A55" s="446"/>
      <c r="B55" s="447"/>
      <c r="C55" s="446"/>
      <c r="D55" s="448"/>
      <c r="E55" s="488"/>
      <c r="F55" s="333">
        <v>1435623.91</v>
      </c>
      <c r="G55" s="449"/>
      <c r="H55" s="449"/>
      <c r="I55" s="449"/>
      <c r="J55" s="449"/>
      <c r="K55" s="450"/>
    </row>
    <row r="56" spans="1:11" s="23" customFormat="1">
      <c r="A56" s="446"/>
      <c r="B56" s="447"/>
      <c r="C56" s="446"/>
      <c r="D56" s="448"/>
      <c r="E56" s="488"/>
      <c r="F56" s="333" t="s">
        <v>23</v>
      </c>
      <c r="G56" s="449"/>
      <c r="H56" s="449"/>
      <c r="I56" s="449"/>
      <c r="J56" s="449"/>
      <c r="K56" s="450"/>
    </row>
    <row r="57" spans="1:11" s="23" customFormat="1" ht="27.75" customHeight="1">
      <c r="A57" s="446"/>
      <c r="B57" s="447"/>
      <c r="C57" s="446"/>
      <c r="D57" s="448"/>
      <c r="E57" s="488"/>
      <c r="F57" s="333">
        <v>1220280.3200000001</v>
      </c>
      <c r="G57" s="449"/>
      <c r="H57" s="449"/>
      <c r="I57" s="449"/>
      <c r="J57" s="449"/>
      <c r="K57" s="450"/>
    </row>
    <row r="58" spans="1:11" ht="20.25" customHeight="1">
      <c r="A58" s="446"/>
      <c r="B58" s="447" t="s">
        <v>780</v>
      </c>
      <c r="C58" s="446"/>
      <c r="D58" s="448"/>
      <c r="E58" s="448"/>
      <c r="F58" s="333" t="s">
        <v>22</v>
      </c>
      <c r="G58" s="449" t="s">
        <v>21</v>
      </c>
      <c r="H58" s="449" t="s">
        <v>21</v>
      </c>
      <c r="I58" s="449"/>
      <c r="J58" s="449" t="s">
        <v>21</v>
      </c>
      <c r="K58" s="450" t="s">
        <v>781</v>
      </c>
    </row>
    <row r="59" spans="1:11">
      <c r="A59" s="446"/>
      <c r="B59" s="447"/>
      <c r="C59" s="446"/>
      <c r="D59" s="448"/>
      <c r="E59" s="488"/>
      <c r="F59" s="333">
        <v>274904.58</v>
      </c>
      <c r="G59" s="449"/>
      <c r="H59" s="449"/>
      <c r="I59" s="449"/>
      <c r="J59" s="449"/>
      <c r="K59" s="450"/>
    </row>
    <row r="60" spans="1:11">
      <c r="A60" s="446"/>
      <c r="B60" s="447"/>
      <c r="C60" s="446"/>
      <c r="D60" s="448"/>
      <c r="E60" s="488"/>
      <c r="F60" s="333" t="s">
        <v>23</v>
      </c>
      <c r="G60" s="449"/>
      <c r="H60" s="449"/>
      <c r="I60" s="449"/>
      <c r="J60" s="449"/>
      <c r="K60" s="450"/>
    </row>
    <row r="61" spans="1:11" ht="16.5" customHeight="1">
      <c r="A61" s="446"/>
      <c r="B61" s="447"/>
      <c r="C61" s="446"/>
      <c r="D61" s="448"/>
      <c r="E61" s="488"/>
      <c r="F61" s="333">
        <v>233668.89</v>
      </c>
      <c r="G61" s="449"/>
      <c r="H61" s="449"/>
      <c r="I61" s="449"/>
      <c r="J61" s="449"/>
      <c r="K61" s="450"/>
    </row>
    <row r="62" spans="1:11" ht="20.25" customHeight="1">
      <c r="A62" s="666" t="s">
        <v>18</v>
      </c>
      <c r="B62" s="667" t="s">
        <v>434</v>
      </c>
      <c r="C62" s="666" t="s">
        <v>20</v>
      </c>
      <c r="D62" s="668"/>
      <c r="E62" s="338" t="s">
        <v>22</v>
      </c>
      <c r="F62" s="338" t="s">
        <v>22</v>
      </c>
      <c r="G62" s="669" t="s">
        <v>21</v>
      </c>
      <c r="H62" s="669" t="s">
        <v>21</v>
      </c>
      <c r="I62" s="669"/>
      <c r="J62" s="669" t="s">
        <v>21</v>
      </c>
      <c r="K62" s="682"/>
    </row>
    <row r="63" spans="1:11">
      <c r="A63" s="666"/>
      <c r="B63" s="667"/>
      <c r="C63" s="666"/>
      <c r="D63" s="668"/>
      <c r="E63" s="303">
        <v>2300000</v>
      </c>
      <c r="F63" s="338">
        <v>0</v>
      </c>
      <c r="G63" s="669"/>
      <c r="H63" s="669"/>
      <c r="I63" s="669"/>
      <c r="J63" s="669"/>
      <c r="K63" s="682"/>
    </row>
    <row r="64" spans="1:11">
      <c r="A64" s="666"/>
      <c r="B64" s="667"/>
      <c r="C64" s="666"/>
      <c r="D64" s="668"/>
      <c r="E64" s="665"/>
      <c r="F64" s="338" t="s">
        <v>23</v>
      </c>
      <c r="G64" s="669"/>
      <c r="H64" s="669"/>
      <c r="I64" s="669"/>
      <c r="J64" s="669"/>
      <c r="K64" s="682"/>
    </row>
    <row r="65" spans="1:11" ht="17.25" customHeight="1">
      <c r="A65" s="666"/>
      <c r="B65" s="667"/>
      <c r="C65" s="666"/>
      <c r="D65" s="668"/>
      <c r="E65" s="665"/>
      <c r="F65" s="338">
        <v>0</v>
      </c>
      <c r="G65" s="669"/>
      <c r="H65" s="669"/>
      <c r="I65" s="669"/>
      <c r="J65" s="669"/>
      <c r="K65" s="682"/>
    </row>
  </sheetData>
  <mergeCells count="127">
    <mergeCell ref="D34:D37"/>
    <mergeCell ref="G34:G37"/>
    <mergeCell ref="H42:I45"/>
    <mergeCell ref="J42:J45"/>
    <mergeCell ref="K42:K45"/>
    <mergeCell ref="A42:A45"/>
    <mergeCell ref="B42:B45"/>
    <mergeCell ref="C42:C45"/>
    <mergeCell ref="D42:D45"/>
    <mergeCell ref="G42:G45"/>
    <mergeCell ref="A38:A41"/>
    <mergeCell ref="B38:B41"/>
    <mergeCell ref="C38:C41"/>
    <mergeCell ref="D38:D41"/>
    <mergeCell ref="G38:G41"/>
    <mergeCell ref="H38:I41"/>
    <mergeCell ref="J38:J41"/>
    <mergeCell ref="K38:K41"/>
    <mergeCell ref="E38:E41"/>
    <mergeCell ref="E42:E45"/>
    <mergeCell ref="B58:B61"/>
    <mergeCell ref="C58:C61"/>
    <mergeCell ref="D58:D61"/>
    <mergeCell ref="G58:G61"/>
    <mergeCell ref="A54:A57"/>
    <mergeCell ref="B54:B57"/>
    <mergeCell ref="C54:C57"/>
    <mergeCell ref="D54:D57"/>
    <mergeCell ref="G54:G57"/>
    <mergeCell ref="E54:E57"/>
    <mergeCell ref="E58:E61"/>
    <mergeCell ref="A50:A53"/>
    <mergeCell ref="B50:B53"/>
    <mergeCell ref="C50:C53"/>
    <mergeCell ref="D50:D53"/>
    <mergeCell ref="G50:G53"/>
    <mergeCell ref="K62:K65"/>
    <mergeCell ref="E64:E65"/>
    <mergeCell ref="J46:J49"/>
    <mergeCell ref="K46:K49"/>
    <mergeCell ref="E48:E49"/>
    <mergeCell ref="H62:I65"/>
    <mergeCell ref="J62:J65"/>
    <mergeCell ref="H50:I53"/>
    <mergeCell ref="J50:J53"/>
    <mergeCell ref="K50:K53"/>
    <mergeCell ref="H54:I57"/>
    <mergeCell ref="J54:J57"/>
    <mergeCell ref="K54:K57"/>
    <mergeCell ref="H58:I61"/>
    <mergeCell ref="J58:J61"/>
    <mergeCell ref="K58:K61"/>
    <mergeCell ref="A62:A65"/>
    <mergeCell ref="B62:B65"/>
    <mergeCell ref="A58:A61"/>
    <mergeCell ref="A46:A49"/>
    <mergeCell ref="B46:B49"/>
    <mergeCell ref="C46:C49"/>
    <mergeCell ref="D46:D49"/>
    <mergeCell ref="G46:G49"/>
    <mergeCell ref="H46:I49"/>
    <mergeCell ref="A21:A24"/>
    <mergeCell ref="B21:B24"/>
    <mergeCell ref="C21:C24"/>
    <mergeCell ref="D21:D24"/>
    <mergeCell ref="G21:G24"/>
    <mergeCell ref="H21:I24"/>
    <mergeCell ref="H26:I29"/>
    <mergeCell ref="A30:A33"/>
    <mergeCell ref="B30:B33"/>
    <mergeCell ref="C30:C33"/>
    <mergeCell ref="D30:D33"/>
    <mergeCell ref="G30:G33"/>
    <mergeCell ref="H30:I33"/>
    <mergeCell ref="A26:A29"/>
    <mergeCell ref="B26:B29"/>
    <mergeCell ref="C26:C29"/>
    <mergeCell ref="A34:A37"/>
    <mergeCell ref="B34:B37"/>
    <mergeCell ref="K10:K13"/>
    <mergeCell ref="E12:E13"/>
    <mergeCell ref="H10:I13"/>
    <mergeCell ref="C62:C65"/>
    <mergeCell ref="D62:D65"/>
    <mergeCell ref="G62:G65"/>
    <mergeCell ref="J21:J24"/>
    <mergeCell ref="K21:K24"/>
    <mergeCell ref="E23:E24"/>
    <mergeCell ref="H25:I25"/>
    <mergeCell ref="J26:J29"/>
    <mergeCell ref="K26:K29"/>
    <mergeCell ref="J30:J33"/>
    <mergeCell ref="K30:K33"/>
    <mergeCell ref="D26:D29"/>
    <mergeCell ref="G26:G29"/>
    <mergeCell ref="H34:I37"/>
    <mergeCell ref="J34:J37"/>
    <mergeCell ref="K34:K37"/>
    <mergeCell ref="E50:E53"/>
    <mergeCell ref="E26:E29"/>
    <mergeCell ref="E30:E33"/>
    <mergeCell ref="E34:E37"/>
    <mergeCell ref="C34:C37"/>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G14:G17"/>
    <mergeCell ref="H14:I17"/>
    <mergeCell ref="J14:J17"/>
    <mergeCell ref="K14:K17"/>
    <mergeCell ref="E16:E17"/>
    <mergeCell ref="E8:E9"/>
    <mergeCell ref="H2:H5"/>
    <mergeCell ref="J10:J13"/>
  </mergeCells>
  <pageMargins left="0.98425196850393704" right="0.19685039370078741" top="0.74803149606299213" bottom="0.74803149606299213" header="0.31496062992125984" footer="0.31496062992125984"/>
  <pageSetup paperSize="8" firstPageNumber="89" orientation="portrait" useFirstPageNumber="1" r:id="rId1"/>
  <headerFooter>
    <oddFooter>&amp;R&amp;P</oddFooter>
  </headerFooter>
</worksheet>
</file>

<file path=xl/worksheets/sheet49.xml><?xml version="1.0" encoding="utf-8"?>
<worksheet xmlns="http://schemas.openxmlformats.org/spreadsheetml/2006/main" xmlns:r="http://schemas.openxmlformats.org/officeDocument/2006/relationships">
  <dimension ref="A2:K45"/>
  <sheetViews>
    <sheetView workbookViewId="0">
      <selection activeCell="H26" sqref="H26:I29"/>
    </sheetView>
  </sheetViews>
  <sheetFormatPr defaultRowHeight="15"/>
  <cols>
    <col min="2" max="2" width="20.85546875" customWidth="1"/>
    <col min="4" max="4" width="7.28515625" customWidth="1"/>
    <col min="5" max="5" width="11.140625" customWidth="1"/>
    <col min="6" max="6" width="11.7109375" customWidth="1"/>
    <col min="10" max="10" width="11.7109375" customWidth="1"/>
    <col min="11" max="11" width="22.140625" customWidth="1"/>
  </cols>
  <sheetData>
    <row r="2" spans="1:11" ht="102" customHeight="1">
      <c r="A2" s="672" t="s">
        <v>15</v>
      </c>
      <c r="B2" s="673" t="s">
        <v>435</v>
      </c>
      <c r="C2" s="674" t="s">
        <v>20</v>
      </c>
      <c r="D2" s="672"/>
      <c r="E2" s="347" t="s">
        <v>22</v>
      </c>
      <c r="F2" s="347" t="s">
        <v>22</v>
      </c>
      <c r="G2" s="675" t="s">
        <v>436</v>
      </c>
      <c r="H2" s="672">
        <v>3</v>
      </c>
      <c r="I2" s="672"/>
      <c r="J2" s="672" t="s">
        <v>1006</v>
      </c>
      <c r="K2" s="672" t="s">
        <v>1647</v>
      </c>
    </row>
    <row r="3" spans="1:11" ht="15" hidden="1" customHeight="1">
      <c r="A3" s="672"/>
      <c r="B3" s="673"/>
      <c r="C3" s="674"/>
      <c r="D3" s="672"/>
      <c r="E3" s="347"/>
      <c r="F3" s="349"/>
      <c r="G3" s="675"/>
      <c r="H3" s="672"/>
      <c r="I3" s="672"/>
      <c r="J3" s="672"/>
      <c r="K3" s="672"/>
    </row>
    <row r="4" spans="1:11" ht="15" hidden="1" customHeight="1">
      <c r="A4" s="672"/>
      <c r="B4" s="673"/>
      <c r="C4" s="674"/>
      <c r="D4" s="672"/>
      <c r="E4" s="671"/>
      <c r="F4" s="349" t="s">
        <v>23</v>
      </c>
      <c r="G4" s="675"/>
      <c r="H4" s="672"/>
      <c r="I4" s="672"/>
      <c r="J4" s="672"/>
      <c r="K4" s="672"/>
    </row>
    <row r="5" spans="1:11" ht="33" hidden="1" customHeight="1">
      <c r="A5" s="672"/>
      <c r="B5" s="673"/>
      <c r="C5" s="674"/>
      <c r="D5" s="672"/>
      <c r="E5" s="671"/>
      <c r="F5" s="349"/>
      <c r="G5" s="675"/>
      <c r="H5" s="672"/>
      <c r="I5" s="672"/>
      <c r="J5" s="672"/>
      <c r="K5" s="672"/>
    </row>
    <row r="6" spans="1:11" ht="20.25" hidden="1" customHeight="1">
      <c r="A6" s="672"/>
      <c r="B6" s="673"/>
      <c r="C6" s="674"/>
      <c r="D6" s="672"/>
      <c r="E6" s="347" t="s">
        <v>22</v>
      </c>
      <c r="F6" s="349" t="s">
        <v>22</v>
      </c>
      <c r="G6" s="669" t="s">
        <v>21</v>
      </c>
      <c r="H6" s="669" t="s">
        <v>21</v>
      </c>
      <c r="I6" s="669"/>
      <c r="J6" s="669" t="s">
        <v>21</v>
      </c>
      <c r="K6" s="670"/>
    </row>
    <row r="7" spans="1:11" ht="15" hidden="1" customHeight="1">
      <c r="A7" s="672"/>
      <c r="B7" s="673"/>
      <c r="C7" s="674"/>
      <c r="D7" s="672"/>
      <c r="E7" s="300">
        <v>59166800</v>
      </c>
      <c r="F7" s="349"/>
      <c r="G7" s="669"/>
      <c r="H7" s="669"/>
      <c r="I7" s="669"/>
      <c r="J7" s="669"/>
      <c r="K7" s="670"/>
    </row>
    <row r="8" spans="1:11" ht="15" hidden="1" customHeight="1">
      <c r="A8" s="672"/>
      <c r="B8" s="673"/>
      <c r="C8" s="674"/>
      <c r="D8" s="672"/>
      <c r="E8" s="671"/>
      <c r="F8" s="349" t="s">
        <v>23</v>
      </c>
      <c r="G8" s="669"/>
      <c r="H8" s="669"/>
      <c r="I8" s="669"/>
      <c r="J8" s="669"/>
      <c r="K8" s="670"/>
    </row>
    <row r="9" spans="1:11" ht="15" hidden="1" customHeight="1">
      <c r="A9" s="672"/>
      <c r="B9" s="673"/>
      <c r="C9" s="674"/>
      <c r="D9" s="672"/>
      <c r="E9" s="671"/>
      <c r="F9" s="349"/>
      <c r="G9" s="669"/>
      <c r="H9" s="669"/>
      <c r="I9" s="669"/>
      <c r="J9" s="669"/>
      <c r="K9" s="670"/>
    </row>
    <row r="10" spans="1:11" ht="20.25" hidden="1" customHeight="1">
      <c r="A10" s="672"/>
      <c r="B10" s="673"/>
      <c r="C10" s="674"/>
      <c r="D10" s="672"/>
      <c r="E10" s="347" t="s">
        <v>22</v>
      </c>
      <c r="F10" s="349" t="s">
        <v>22</v>
      </c>
      <c r="G10" s="669" t="s">
        <v>21</v>
      </c>
      <c r="H10" s="669" t="s">
        <v>21</v>
      </c>
      <c r="I10" s="669"/>
      <c r="J10" s="669" t="s">
        <v>21</v>
      </c>
      <c r="K10" s="670"/>
    </row>
    <row r="11" spans="1:11" ht="15" hidden="1" customHeight="1">
      <c r="A11" s="672"/>
      <c r="B11" s="673"/>
      <c r="C11" s="674"/>
      <c r="D11" s="672"/>
      <c r="E11" s="300">
        <v>35070000</v>
      </c>
      <c r="F11" s="349"/>
      <c r="G11" s="669"/>
      <c r="H11" s="669"/>
      <c r="I11" s="669"/>
      <c r="J11" s="669"/>
      <c r="K11" s="670"/>
    </row>
    <row r="12" spans="1:11" ht="15" hidden="1" customHeight="1">
      <c r="A12" s="672"/>
      <c r="B12" s="673"/>
      <c r="C12" s="674"/>
      <c r="D12" s="672"/>
      <c r="E12" s="671"/>
      <c r="F12" s="349" t="s">
        <v>23</v>
      </c>
      <c r="G12" s="669"/>
      <c r="H12" s="669"/>
      <c r="I12" s="669"/>
      <c r="J12" s="669"/>
      <c r="K12" s="670"/>
    </row>
    <row r="13" spans="1:11" ht="15" hidden="1" customHeight="1">
      <c r="A13" s="672"/>
      <c r="B13" s="673"/>
      <c r="C13" s="674"/>
      <c r="D13" s="672"/>
      <c r="E13" s="671"/>
      <c r="F13" s="349"/>
      <c r="G13" s="669"/>
      <c r="H13" s="669"/>
      <c r="I13" s="669"/>
      <c r="J13" s="669"/>
      <c r="K13" s="670"/>
    </row>
    <row r="14" spans="1:11" ht="20.25" hidden="1" customHeight="1">
      <c r="A14" s="672"/>
      <c r="B14" s="673"/>
      <c r="C14" s="674"/>
      <c r="D14" s="672"/>
      <c r="E14" s="347" t="s">
        <v>22</v>
      </c>
      <c r="F14" s="349" t="s">
        <v>22</v>
      </c>
      <c r="G14" s="669" t="s">
        <v>21</v>
      </c>
      <c r="H14" s="669" t="s">
        <v>21</v>
      </c>
      <c r="I14" s="669"/>
      <c r="J14" s="669" t="s">
        <v>21</v>
      </c>
      <c r="K14" s="670"/>
    </row>
    <row r="15" spans="1:11" ht="15" hidden="1" customHeight="1">
      <c r="A15" s="672"/>
      <c r="B15" s="673"/>
      <c r="C15" s="674"/>
      <c r="D15" s="672"/>
      <c r="E15" s="300">
        <v>1100000</v>
      </c>
      <c r="F15" s="349"/>
      <c r="G15" s="669"/>
      <c r="H15" s="669"/>
      <c r="I15" s="669"/>
      <c r="J15" s="669"/>
      <c r="K15" s="670"/>
    </row>
    <row r="16" spans="1:11" ht="15" hidden="1" customHeight="1">
      <c r="A16" s="672"/>
      <c r="B16" s="673"/>
      <c r="C16" s="674"/>
      <c r="D16" s="672"/>
      <c r="E16" s="671"/>
      <c r="F16" s="349" t="s">
        <v>23</v>
      </c>
      <c r="G16" s="669"/>
      <c r="H16" s="669"/>
      <c r="I16" s="669"/>
      <c r="J16" s="669"/>
      <c r="K16" s="670"/>
    </row>
    <row r="17" spans="1:11" ht="15" hidden="1" customHeight="1">
      <c r="A17" s="672"/>
      <c r="B17" s="673"/>
      <c r="C17" s="674"/>
      <c r="D17" s="672"/>
      <c r="E17" s="671"/>
      <c r="F17" s="349"/>
      <c r="G17" s="669"/>
      <c r="H17" s="669"/>
      <c r="I17" s="669"/>
      <c r="J17" s="669"/>
      <c r="K17" s="670"/>
    </row>
    <row r="18" spans="1:11">
      <c r="A18" s="672"/>
      <c r="B18" s="673"/>
      <c r="C18" s="674"/>
      <c r="D18" s="672"/>
      <c r="E18" s="347">
        <f>E22+E43</f>
        <v>14897136</v>
      </c>
      <c r="F18" s="347">
        <f>F22</f>
        <v>4444257.6100000003</v>
      </c>
      <c r="G18" s="669"/>
      <c r="H18" s="669"/>
      <c r="I18" s="669"/>
      <c r="J18" s="669"/>
      <c r="K18" s="669"/>
    </row>
    <row r="19" spans="1:11">
      <c r="A19" s="672"/>
      <c r="B19" s="673"/>
      <c r="C19" s="674"/>
      <c r="D19" s="672"/>
      <c r="E19" s="671"/>
      <c r="F19" s="349" t="s">
        <v>23</v>
      </c>
      <c r="G19" s="669"/>
      <c r="H19" s="669"/>
      <c r="I19" s="669"/>
      <c r="J19" s="669"/>
      <c r="K19" s="669"/>
    </row>
    <row r="20" spans="1:11" ht="15.75" customHeight="1">
      <c r="A20" s="672"/>
      <c r="B20" s="673"/>
      <c r="C20" s="674"/>
      <c r="D20" s="672"/>
      <c r="E20" s="671"/>
      <c r="F20" s="347">
        <f>F24</f>
        <v>3777618.9699999997</v>
      </c>
      <c r="G20" s="669"/>
      <c r="H20" s="669"/>
      <c r="I20" s="669"/>
      <c r="J20" s="669"/>
      <c r="K20" s="669"/>
    </row>
    <row r="21" spans="1:11" ht="20.25" customHeight="1">
      <c r="A21" s="666" t="s">
        <v>18</v>
      </c>
      <c r="B21" s="667" t="s">
        <v>437</v>
      </c>
      <c r="C21" s="666" t="s">
        <v>20</v>
      </c>
      <c r="D21" s="668"/>
      <c r="E21" s="348" t="s">
        <v>22</v>
      </c>
      <c r="F21" s="348" t="s">
        <v>22</v>
      </c>
      <c r="G21" s="669" t="s">
        <v>21</v>
      </c>
      <c r="H21" s="669" t="s">
        <v>21</v>
      </c>
      <c r="I21" s="669"/>
      <c r="J21" s="669" t="s">
        <v>21</v>
      </c>
      <c r="K21" s="672" t="s">
        <v>1647</v>
      </c>
    </row>
    <row r="22" spans="1:11">
      <c r="A22" s="666"/>
      <c r="B22" s="667"/>
      <c r="C22" s="666"/>
      <c r="D22" s="668"/>
      <c r="E22" s="303">
        <v>13795136</v>
      </c>
      <c r="F22" s="348">
        <f>F27+F31+F35+F39</f>
        <v>4444257.6100000003</v>
      </c>
      <c r="G22" s="669"/>
      <c r="H22" s="669"/>
      <c r="I22" s="669"/>
      <c r="J22" s="669"/>
      <c r="K22" s="672"/>
    </row>
    <row r="23" spans="1:11">
      <c r="A23" s="666"/>
      <c r="B23" s="667"/>
      <c r="C23" s="666"/>
      <c r="D23" s="668"/>
      <c r="E23" s="665"/>
      <c r="F23" s="348" t="s">
        <v>23</v>
      </c>
      <c r="G23" s="669"/>
      <c r="H23" s="669"/>
      <c r="I23" s="669"/>
      <c r="J23" s="669"/>
      <c r="K23" s="672"/>
    </row>
    <row r="24" spans="1:11" ht="17.25" customHeight="1">
      <c r="A24" s="666"/>
      <c r="B24" s="667"/>
      <c r="C24" s="666"/>
      <c r="D24" s="668"/>
      <c r="E24" s="665"/>
      <c r="F24" s="348">
        <f>F29+F33+F37+F41</f>
        <v>3777618.9699999997</v>
      </c>
      <c r="G24" s="669"/>
      <c r="H24" s="669"/>
      <c r="I24" s="669"/>
      <c r="J24" s="669"/>
      <c r="K24" s="672"/>
    </row>
    <row r="25" spans="1:11" ht="15" hidden="1" customHeight="1">
      <c r="A25" s="341"/>
      <c r="B25" s="345"/>
      <c r="C25" s="341"/>
      <c r="D25" s="342"/>
      <c r="E25" s="346"/>
      <c r="F25" s="342"/>
      <c r="G25" s="343"/>
      <c r="H25" s="449"/>
      <c r="I25" s="449"/>
      <c r="J25" s="343"/>
      <c r="K25" s="344"/>
    </row>
    <row r="26" spans="1:11" ht="20.25" customHeight="1">
      <c r="A26" s="446"/>
      <c r="B26" s="447" t="s">
        <v>771</v>
      </c>
      <c r="C26" s="446"/>
      <c r="D26" s="448"/>
      <c r="E26" s="448"/>
      <c r="F26" s="342" t="s">
        <v>22</v>
      </c>
      <c r="G26" s="449" t="s">
        <v>21</v>
      </c>
      <c r="H26" s="449" t="s">
        <v>21</v>
      </c>
      <c r="I26" s="449"/>
      <c r="J26" s="449" t="s">
        <v>21</v>
      </c>
      <c r="K26" s="450" t="s">
        <v>772</v>
      </c>
    </row>
    <row r="27" spans="1:11">
      <c r="A27" s="446"/>
      <c r="B27" s="447"/>
      <c r="C27" s="446"/>
      <c r="D27" s="448"/>
      <c r="E27" s="488"/>
      <c r="F27" s="342">
        <v>1230501.18</v>
      </c>
      <c r="G27" s="449"/>
      <c r="H27" s="449"/>
      <c r="I27" s="449"/>
      <c r="J27" s="449"/>
      <c r="K27" s="450"/>
    </row>
    <row r="28" spans="1:11">
      <c r="A28" s="446"/>
      <c r="B28" s="447"/>
      <c r="C28" s="446"/>
      <c r="D28" s="448"/>
      <c r="E28" s="488"/>
      <c r="F28" s="342" t="s">
        <v>23</v>
      </c>
      <c r="G28" s="449"/>
      <c r="H28" s="449"/>
      <c r="I28" s="449"/>
      <c r="J28" s="449"/>
      <c r="K28" s="450"/>
    </row>
    <row r="29" spans="1:11" ht="20.25" customHeight="1">
      <c r="A29" s="446"/>
      <c r="B29" s="447"/>
      <c r="C29" s="446"/>
      <c r="D29" s="448"/>
      <c r="E29" s="488"/>
      <c r="F29" s="342">
        <v>1045926</v>
      </c>
      <c r="G29" s="449"/>
      <c r="H29" s="449"/>
      <c r="I29" s="449"/>
      <c r="J29" s="449"/>
      <c r="K29" s="450"/>
    </row>
    <row r="30" spans="1:11" ht="20.25" customHeight="1">
      <c r="A30" s="446"/>
      <c r="B30" s="447" t="s">
        <v>773</v>
      </c>
      <c r="C30" s="446"/>
      <c r="D30" s="448"/>
      <c r="E30" s="448"/>
      <c r="F30" s="342" t="s">
        <v>22</v>
      </c>
      <c r="G30" s="449" t="s">
        <v>21</v>
      </c>
      <c r="H30" s="449" t="s">
        <v>21</v>
      </c>
      <c r="I30" s="449"/>
      <c r="J30" s="449" t="s">
        <v>21</v>
      </c>
      <c r="K30" s="450" t="s">
        <v>775</v>
      </c>
    </row>
    <row r="31" spans="1:11">
      <c r="A31" s="446"/>
      <c r="B31" s="447"/>
      <c r="C31" s="446"/>
      <c r="D31" s="448"/>
      <c r="E31" s="488"/>
      <c r="F31" s="342">
        <v>1260222.49</v>
      </c>
      <c r="G31" s="449"/>
      <c r="H31" s="449"/>
      <c r="I31" s="449"/>
      <c r="J31" s="449"/>
      <c r="K31" s="450"/>
    </row>
    <row r="32" spans="1:11">
      <c r="A32" s="446"/>
      <c r="B32" s="447"/>
      <c r="C32" s="446"/>
      <c r="D32" s="448"/>
      <c r="E32" s="488"/>
      <c r="F32" s="342" t="s">
        <v>23</v>
      </c>
      <c r="G32" s="449"/>
      <c r="H32" s="449"/>
      <c r="I32" s="449"/>
      <c r="J32" s="449"/>
      <c r="K32" s="450"/>
    </row>
    <row r="33" spans="1:11" ht="15" customHeight="1">
      <c r="A33" s="446"/>
      <c r="B33" s="447"/>
      <c r="C33" s="446"/>
      <c r="D33" s="448"/>
      <c r="E33" s="488"/>
      <c r="F33" s="342">
        <v>1071189.1200000001</v>
      </c>
      <c r="G33" s="449"/>
      <c r="H33" s="449"/>
      <c r="I33" s="449"/>
      <c r="J33" s="449"/>
      <c r="K33" s="450"/>
    </row>
    <row r="34" spans="1:11" s="23" customFormat="1" ht="20.25" customHeight="1">
      <c r="A34" s="446"/>
      <c r="B34" s="447" t="s">
        <v>776</v>
      </c>
      <c r="C34" s="446"/>
      <c r="D34" s="448"/>
      <c r="E34" s="448"/>
      <c r="F34" s="342" t="s">
        <v>22</v>
      </c>
      <c r="G34" s="449" t="s">
        <v>21</v>
      </c>
      <c r="H34" s="449" t="s">
        <v>21</v>
      </c>
      <c r="I34" s="449"/>
      <c r="J34" s="449" t="s">
        <v>21</v>
      </c>
      <c r="K34" s="450" t="s">
        <v>774</v>
      </c>
    </row>
    <row r="35" spans="1:11" s="23" customFormat="1">
      <c r="A35" s="446"/>
      <c r="B35" s="447"/>
      <c r="C35" s="446"/>
      <c r="D35" s="448"/>
      <c r="E35" s="488"/>
      <c r="F35" s="342">
        <v>1046743.29</v>
      </c>
      <c r="G35" s="449"/>
      <c r="H35" s="449"/>
      <c r="I35" s="449"/>
      <c r="J35" s="449"/>
      <c r="K35" s="450"/>
    </row>
    <row r="36" spans="1:11" s="23" customFormat="1">
      <c r="A36" s="446"/>
      <c r="B36" s="447"/>
      <c r="C36" s="446"/>
      <c r="D36" s="448"/>
      <c r="E36" s="488"/>
      <c r="F36" s="342" t="s">
        <v>23</v>
      </c>
      <c r="G36" s="449"/>
      <c r="H36" s="449"/>
      <c r="I36" s="449"/>
      <c r="J36" s="449"/>
      <c r="K36" s="450"/>
    </row>
    <row r="37" spans="1:11" s="23" customFormat="1" ht="16.5" customHeight="1">
      <c r="A37" s="446"/>
      <c r="B37" s="447"/>
      <c r="C37" s="446"/>
      <c r="D37" s="448"/>
      <c r="E37" s="488"/>
      <c r="F37" s="342">
        <v>889731.8</v>
      </c>
      <c r="G37" s="449"/>
      <c r="H37" s="449"/>
      <c r="I37" s="449"/>
      <c r="J37" s="449"/>
      <c r="K37" s="450"/>
    </row>
    <row r="38" spans="1:11" s="23" customFormat="1" ht="15" customHeight="1">
      <c r="A38" s="446"/>
      <c r="B38" s="447" t="s">
        <v>1176</v>
      </c>
      <c r="C38" s="446"/>
      <c r="D38" s="448"/>
      <c r="E38" s="448"/>
      <c r="F38" s="342" t="s">
        <v>22</v>
      </c>
      <c r="G38" s="449" t="s">
        <v>21</v>
      </c>
      <c r="H38" s="449" t="s">
        <v>21</v>
      </c>
      <c r="I38" s="449"/>
      <c r="J38" s="449" t="s">
        <v>21</v>
      </c>
      <c r="K38" s="450" t="s">
        <v>1177</v>
      </c>
    </row>
    <row r="39" spans="1:11" s="23" customFormat="1" ht="12.75" customHeight="1">
      <c r="A39" s="446"/>
      <c r="B39" s="447"/>
      <c r="C39" s="446"/>
      <c r="D39" s="448"/>
      <c r="E39" s="488"/>
      <c r="F39" s="342">
        <v>906790.65</v>
      </c>
      <c r="G39" s="449"/>
      <c r="H39" s="449"/>
      <c r="I39" s="449"/>
      <c r="J39" s="449"/>
      <c r="K39" s="450"/>
    </row>
    <row r="40" spans="1:11" s="23" customFormat="1" ht="13.5" customHeight="1">
      <c r="A40" s="446"/>
      <c r="B40" s="447"/>
      <c r="C40" s="446"/>
      <c r="D40" s="448"/>
      <c r="E40" s="488"/>
      <c r="F40" s="342" t="s">
        <v>23</v>
      </c>
      <c r="G40" s="449"/>
      <c r="H40" s="449"/>
      <c r="I40" s="449"/>
      <c r="J40" s="449"/>
      <c r="K40" s="450"/>
    </row>
    <row r="41" spans="1:11" s="23" customFormat="1" ht="13.5" customHeight="1">
      <c r="A41" s="446"/>
      <c r="B41" s="447"/>
      <c r="C41" s="446"/>
      <c r="D41" s="448"/>
      <c r="E41" s="488"/>
      <c r="F41" s="342">
        <v>770772.05</v>
      </c>
      <c r="G41" s="449"/>
      <c r="H41" s="449"/>
      <c r="I41" s="449"/>
      <c r="J41" s="449"/>
      <c r="K41" s="450"/>
    </row>
    <row r="42" spans="1:11" ht="20.25" customHeight="1">
      <c r="A42" s="666" t="s">
        <v>18</v>
      </c>
      <c r="B42" s="667" t="s">
        <v>438</v>
      </c>
      <c r="C42" s="666" t="s">
        <v>20</v>
      </c>
      <c r="D42" s="668"/>
      <c r="E42" s="348" t="s">
        <v>22</v>
      </c>
      <c r="F42" s="348" t="s">
        <v>22</v>
      </c>
      <c r="G42" s="669" t="s">
        <v>21</v>
      </c>
      <c r="H42" s="669" t="s">
        <v>21</v>
      </c>
      <c r="I42" s="669"/>
      <c r="J42" s="669" t="s">
        <v>21</v>
      </c>
      <c r="K42" s="682"/>
    </row>
    <row r="43" spans="1:11">
      <c r="A43" s="666"/>
      <c r="B43" s="667"/>
      <c r="C43" s="666"/>
      <c r="D43" s="668"/>
      <c r="E43" s="303">
        <v>1102000</v>
      </c>
      <c r="F43" s="348">
        <v>0</v>
      </c>
      <c r="G43" s="669"/>
      <c r="H43" s="669"/>
      <c r="I43" s="669"/>
      <c r="J43" s="669"/>
      <c r="K43" s="682"/>
    </row>
    <row r="44" spans="1:11">
      <c r="A44" s="666"/>
      <c r="B44" s="667"/>
      <c r="C44" s="666"/>
      <c r="D44" s="668"/>
      <c r="E44" s="665"/>
      <c r="F44" s="348" t="s">
        <v>23</v>
      </c>
      <c r="G44" s="669"/>
      <c r="H44" s="669"/>
      <c r="I44" s="669"/>
      <c r="J44" s="669"/>
      <c r="K44" s="682"/>
    </row>
    <row r="45" spans="1:11" ht="39" customHeight="1">
      <c r="A45" s="666"/>
      <c r="B45" s="667"/>
      <c r="C45" s="666"/>
      <c r="D45" s="668"/>
      <c r="E45" s="665"/>
      <c r="F45" s="348">
        <v>0</v>
      </c>
      <c r="G45" s="669"/>
      <c r="H45" s="669"/>
      <c r="I45" s="669"/>
      <c r="J45" s="669"/>
      <c r="K45" s="682"/>
    </row>
  </sheetData>
  <mergeCells count="82">
    <mergeCell ref="J34:J37"/>
    <mergeCell ref="K34:K37"/>
    <mergeCell ref="A34:A37"/>
    <mergeCell ref="B34:B37"/>
    <mergeCell ref="C34:C37"/>
    <mergeCell ref="D34:D37"/>
    <mergeCell ref="G34:G37"/>
    <mergeCell ref="E34:E37"/>
    <mergeCell ref="A30:A33"/>
    <mergeCell ref="B30:B33"/>
    <mergeCell ref="C30:C33"/>
    <mergeCell ref="D30:D33"/>
    <mergeCell ref="G30:G33"/>
    <mergeCell ref="E30:E33"/>
    <mergeCell ref="A26:A29"/>
    <mergeCell ref="B26:B29"/>
    <mergeCell ref="C26:C29"/>
    <mergeCell ref="D26:D29"/>
    <mergeCell ref="G26:G29"/>
    <mergeCell ref="E26:E29"/>
    <mergeCell ref="J42:J45"/>
    <mergeCell ref="K42:K45"/>
    <mergeCell ref="E44:E45"/>
    <mergeCell ref="J21:J24"/>
    <mergeCell ref="K21:K24"/>
    <mergeCell ref="E23:E24"/>
    <mergeCell ref="H25:I25"/>
    <mergeCell ref="H42:I45"/>
    <mergeCell ref="H21:I24"/>
    <mergeCell ref="H26:I29"/>
    <mergeCell ref="J26:J29"/>
    <mergeCell ref="K26:K29"/>
    <mergeCell ref="H30:I33"/>
    <mergeCell ref="J30:J33"/>
    <mergeCell ref="K30:K33"/>
    <mergeCell ref="H34:I37"/>
    <mergeCell ref="A42:A45"/>
    <mergeCell ref="B42:B45"/>
    <mergeCell ref="C42:C45"/>
    <mergeCell ref="D42:D45"/>
    <mergeCell ref="G42:G45"/>
    <mergeCell ref="A21:A24"/>
    <mergeCell ref="B21:B24"/>
    <mergeCell ref="C21:C24"/>
    <mergeCell ref="D21:D24"/>
    <mergeCell ref="G21:G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H38:I41"/>
    <mergeCell ref="J38:J41"/>
    <mergeCell ref="K38:K41"/>
    <mergeCell ref="E38:E41"/>
    <mergeCell ref="A38:A41"/>
    <mergeCell ref="B38:B41"/>
    <mergeCell ref="C38:C41"/>
    <mergeCell ref="D38:D41"/>
    <mergeCell ref="G38:G41"/>
  </mergeCells>
  <pageMargins left="0.98425196850393704" right="0.19685039370078741" top="0.74803149606299213" bottom="0.74803149606299213" header="0.31496062992125984" footer="0.31496062992125984"/>
  <pageSetup paperSize="8" firstPageNumber="90" orientation="portrait" useFirstPageNumber="1" r:id="rId1"/>
  <headerFooter>
    <oddFooter>&amp;R&amp;P</oddFooter>
  </headerFooter>
</worksheet>
</file>

<file path=xl/worksheets/sheet5.xml><?xml version="1.0" encoding="utf-8"?>
<worksheet xmlns="http://schemas.openxmlformats.org/spreadsheetml/2006/main" xmlns:r="http://schemas.openxmlformats.org/officeDocument/2006/relationships">
  <dimension ref="A1:K31"/>
  <sheetViews>
    <sheetView topLeftCell="B1" workbookViewId="0">
      <selection activeCell="M22" sqref="M22"/>
    </sheetView>
  </sheetViews>
  <sheetFormatPr defaultRowHeight="15"/>
  <cols>
    <col min="2" max="2" width="20.85546875" customWidth="1"/>
    <col min="4" max="4" width="9.5703125" customWidth="1"/>
    <col min="5" max="5" width="13.85546875" customWidth="1"/>
    <col min="6" max="6" width="11.7109375" customWidth="1"/>
    <col min="8" max="8" width="8" customWidth="1"/>
    <col min="9" max="9" width="6.7109375" customWidth="1"/>
    <col min="10" max="10" width="11.7109375" customWidth="1"/>
    <col min="11" max="11" width="19.140625" customWidth="1"/>
  </cols>
  <sheetData>
    <row r="1" spans="1:11" ht="149.25" customHeight="1">
      <c r="A1" s="473" t="s">
        <v>15</v>
      </c>
      <c r="B1" s="477" t="s">
        <v>100</v>
      </c>
      <c r="C1" s="476" t="s">
        <v>20</v>
      </c>
      <c r="D1" s="473"/>
      <c r="E1" s="198" t="s">
        <v>22</v>
      </c>
      <c r="F1" s="198" t="s">
        <v>22</v>
      </c>
      <c r="G1" s="509" t="s">
        <v>101</v>
      </c>
      <c r="H1" s="473">
        <v>5</v>
      </c>
      <c r="I1" s="473">
        <v>2</v>
      </c>
      <c r="J1" s="473" t="s">
        <v>1006</v>
      </c>
      <c r="K1" s="473" t="s">
        <v>1507</v>
      </c>
    </row>
    <row r="2" spans="1:11" ht="15" hidden="1" customHeight="1">
      <c r="A2" s="473"/>
      <c r="B2" s="477"/>
      <c r="C2" s="476"/>
      <c r="D2" s="473"/>
      <c r="E2" s="198"/>
      <c r="F2" s="199"/>
      <c r="G2" s="509"/>
      <c r="H2" s="473"/>
      <c r="I2" s="473"/>
      <c r="J2" s="473"/>
      <c r="K2" s="473"/>
    </row>
    <row r="3" spans="1:11" ht="15" hidden="1" customHeight="1">
      <c r="A3" s="473"/>
      <c r="B3" s="477"/>
      <c r="C3" s="476"/>
      <c r="D3" s="473"/>
      <c r="E3" s="474"/>
      <c r="F3" s="199" t="s">
        <v>23</v>
      </c>
      <c r="G3" s="509"/>
      <c r="H3" s="473"/>
      <c r="I3" s="473"/>
      <c r="J3" s="473"/>
      <c r="K3" s="473"/>
    </row>
    <row r="4" spans="1:11" ht="33" hidden="1" customHeight="1">
      <c r="A4" s="473"/>
      <c r="B4" s="477"/>
      <c r="C4" s="476"/>
      <c r="D4" s="473"/>
      <c r="E4" s="474"/>
      <c r="F4" s="199"/>
      <c r="G4" s="509"/>
      <c r="H4" s="473"/>
      <c r="I4" s="473"/>
      <c r="J4" s="473"/>
      <c r="K4" s="473"/>
    </row>
    <row r="5" spans="1:11" ht="20.25" hidden="1" customHeight="1">
      <c r="A5" s="473"/>
      <c r="B5" s="477"/>
      <c r="C5" s="476"/>
      <c r="D5" s="473"/>
      <c r="E5" s="198" t="s">
        <v>22</v>
      </c>
      <c r="F5" s="199" t="s">
        <v>22</v>
      </c>
      <c r="G5" s="468" t="s">
        <v>21</v>
      </c>
      <c r="H5" s="468" t="s">
        <v>21</v>
      </c>
      <c r="I5" s="468"/>
      <c r="J5" s="468" t="s">
        <v>21</v>
      </c>
      <c r="K5" s="467"/>
    </row>
    <row r="6" spans="1:11" ht="15" hidden="1" customHeight="1">
      <c r="A6" s="473"/>
      <c r="B6" s="477"/>
      <c r="C6" s="476"/>
      <c r="D6" s="473"/>
      <c r="E6" s="28">
        <v>59166800</v>
      </c>
      <c r="F6" s="199"/>
      <c r="G6" s="468"/>
      <c r="H6" s="468"/>
      <c r="I6" s="468"/>
      <c r="J6" s="468"/>
      <c r="K6" s="467"/>
    </row>
    <row r="7" spans="1:11" ht="15" hidden="1" customHeight="1">
      <c r="A7" s="473"/>
      <c r="B7" s="477"/>
      <c r="C7" s="476"/>
      <c r="D7" s="473"/>
      <c r="E7" s="474"/>
      <c r="F7" s="199" t="s">
        <v>23</v>
      </c>
      <c r="G7" s="468"/>
      <c r="H7" s="468"/>
      <c r="I7" s="468"/>
      <c r="J7" s="468"/>
      <c r="K7" s="467"/>
    </row>
    <row r="8" spans="1:11" ht="15" hidden="1" customHeight="1">
      <c r="A8" s="473"/>
      <c r="B8" s="477"/>
      <c r="C8" s="476"/>
      <c r="D8" s="473"/>
      <c r="E8" s="474"/>
      <c r="F8" s="199"/>
      <c r="G8" s="468"/>
      <c r="H8" s="468"/>
      <c r="I8" s="468"/>
      <c r="J8" s="468"/>
      <c r="K8" s="467"/>
    </row>
    <row r="9" spans="1:11" ht="20.25" hidden="1" customHeight="1">
      <c r="A9" s="473"/>
      <c r="B9" s="477"/>
      <c r="C9" s="476"/>
      <c r="D9" s="473"/>
      <c r="E9" s="198" t="s">
        <v>22</v>
      </c>
      <c r="F9" s="199" t="s">
        <v>22</v>
      </c>
      <c r="G9" s="468" t="s">
        <v>21</v>
      </c>
      <c r="H9" s="468" t="s">
        <v>21</v>
      </c>
      <c r="I9" s="468"/>
      <c r="J9" s="468" t="s">
        <v>21</v>
      </c>
      <c r="K9" s="467"/>
    </row>
    <row r="10" spans="1:11" ht="15" hidden="1" customHeight="1">
      <c r="A10" s="473"/>
      <c r="B10" s="477"/>
      <c r="C10" s="476"/>
      <c r="D10" s="473"/>
      <c r="E10" s="28">
        <v>35070000</v>
      </c>
      <c r="F10" s="199"/>
      <c r="G10" s="468"/>
      <c r="H10" s="468"/>
      <c r="I10" s="468"/>
      <c r="J10" s="468"/>
      <c r="K10" s="467"/>
    </row>
    <row r="11" spans="1:11" ht="15" hidden="1" customHeight="1">
      <c r="A11" s="473"/>
      <c r="B11" s="477"/>
      <c r="C11" s="476"/>
      <c r="D11" s="473"/>
      <c r="E11" s="474"/>
      <c r="F11" s="199" t="s">
        <v>23</v>
      </c>
      <c r="G11" s="468"/>
      <c r="H11" s="468"/>
      <c r="I11" s="468"/>
      <c r="J11" s="468"/>
      <c r="K11" s="467"/>
    </row>
    <row r="12" spans="1:11" ht="15" hidden="1" customHeight="1">
      <c r="A12" s="473"/>
      <c r="B12" s="477"/>
      <c r="C12" s="476"/>
      <c r="D12" s="473"/>
      <c r="E12" s="474"/>
      <c r="F12" s="199"/>
      <c r="G12" s="468"/>
      <c r="H12" s="468"/>
      <c r="I12" s="468"/>
      <c r="J12" s="468"/>
      <c r="K12" s="467"/>
    </row>
    <row r="13" spans="1:11" ht="20.25" hidden="1" customHeight="1">
      <c r="A13" s="473"/>
      <c r="B13" s="477"/>
      <c r="C13" s="476"/>
      <c r="D13" s="473"/>
      <c r="E13" s="198" t="s">
        <v>22</v>
      </c>
      <c r="F13" s="199" t="s">
        <v>22</v>
      </c>
      <c r="G13" s="468" t="s">
        <v>21</v>
      </c>
      <c r="H13" s="468" t="s">
        <v>21</v>
      </c>
      <c r="I13" s="468"/>
      <c r="J13" s="468" t="s">
        <v>21</v>
      </c>
      <c r="K13" s="467"/>
    </row>
    <row r="14" spans="1:11" ht="15" hidden="1" customHeight="1">
      <c r="A14" s="473"/>
      <c r="B14" s="477"/>
      <c r="C14" s="476"/>
      <c r="D14" s="473"/>
      <c r="E14" s="28">
        <v>1100000</v>
      </c>
      <c r="F14" s="199"/>
      <c r="G14" s="468"/>
      <c r="H14" s="468"/>
      <c r="I14" s="468"/>
      <c r="J14" s="468"/>
      <c r="K14" s="467"/>
    </row>
    <row r="15" spans="1:11" ht="15" hidden="1" customHeight="1">
      <c r="A15" s="473"/>
      <c r="B15" s="477"/>
      <c r="C15" s="476"/>
      <c r="D15" s="473"/>
      <c r="E15" s="474"/>
      <c r="F15" s="199" t="s">
        <v>23</v>
      </c>
      <c r="G15" s="468"/>
      <c r="H15" s="468"/>
      <c r="I15" s="468"/>
      <c r="J15" s="468"/>
      <c r="K15" s="467"/>
    </row>
    <row r="16" spans="1:11" ht="15" hidden="1" customHeight="1">
      <c r="A16" s="473"/>
      <c r="B16" s="477"/>
      <c r="C16" s="476"/>
      <c r="D16" s="473"/>
      <c r="E16" s="474"/>
      <c r="F16" s="199"/>
      <c r="G16" s="468"/>
      <c r="H16" s="468"/>
      <c r="I16" s="468"/>
      <c r="J16" s="468"/>
      <c r="K16" s="467"/>
    </row>
    <row r="17" spans="1:11">
      <c r="A17" s="473"/>
      <c r="B17" s="477"/>
      <c r="C17" s="476"/>
      <c r="D17" s="473"/>
      <c r="E17" s="198">
        <f>E21</f>
        <v>17800000</v>
      </c>
      <c r="F17" s="198">
        <f>F21</f>
        <v>7820322.3399999999</v>
      </c>
      <c r="G17" s="468"/>
      <c r="H17" s="468"/>
      <c r="I17" s="468"/>
      <c r="J17" s="468"/>
      <c r="K17" s="468"/>
    </row>
    <row r="18" spans="1:11">
      <c r="A18" s="473"/>
      <c r="B18" s="477"/>
      <c r="C18" s="476"/>
      <c r="D18" s="473"/>
      <c r="E18" s="474"/>
      <c r="F18" s="198" t="s">
        <v>23</v>
      </c>
      <c r="G18" s="468"/>
      <c r="H18" s="468"/>
      <c r="I18" s="468"/>
      <c r="J18" s="468"/>
      <c r="K18" s="468"/>
    </row>
    <row r="19" spans="1:11">
      <c r="A19" s="473"/>
      <c r="B19" s="477"/>
      <c r="C19" s="476"/>
      <c r="D19" s="473"/>
      <c r="E19" s="474"/>
      <c r="F19" s="198">
        <f>F23</f>
        <v>3128128.74</v>
      </c>
      <c r="G19" s="468"/>
      <c r="H19" s="468"/>
      <c r="I19" s="468"/>
      <c r="J19" s="468"/>
      <c r="K19" s="468"/>
    </row>
    <row r="20" spans="1:11" ht="20.25" customHeight="1">
      <c r="A20" s="469" t="s">
        <v>18</v>
      </c>
      <c r="B20" s="470" t="s">
        <v>102</v>
      </c>
      <c r="C20" s="469" t="s">
        <v>20</v>
      </c>
      <c r="D20" s="471"/>
      <c r="E20" s="198" t="s">
        <v>22</v>
      </c>
      <c r="F20" s="198" t="s">
        <v>22</v>
      </c>
      <c r="G20" s="468" t="s">
        <v>21</v>
      </c>
      <c r="H20" s="468" t="s">
        <v>21</v>
      </c>
      <c r="I20" s="468"/>
      <c r="J20" s="468" t="s">
        <v>21</v>
      </c>
      <c r="K20" s="508" t="s">
        <v>1507</v>
      </c>
    </row>
    <row r="21" spans="1:11">
      <c r="A21" s="469"/>
      <c r="B21" s="470"/>
      <c r="C21" s="469"/>
      <c r="D21" s="471"/>
      <c r="E21" s="200">
        <v>17800000</v>
      </c>
      <c r="F21" s="198">
        <f>F25+F29</f>
        <v>7820322.3399999999</v>
      </c>
      <c r="G21" s="468"/>
      <c r="H21" s="468"/>
      <c r="I21" s="468"/>
      <c r="J21" s="468"/>
      <c r="K21" s="508"/>
    </row>
    <row r="22" spans="1:11">
      <c r="A22" s="469"/>
      <c r="B22" s="470"/>
      <c r="C22" s="469"/>
      <c r="D22" s="471"/>
      <c r="E22" s="474"/>
      <c r="F22" s="198" t="s">
        <v>23</v>
      </c>
      <c r="G22" s="468"/>
      <c r="H22" s="468"/>
      <c r="I22" s="468"/>
      <c r="J22" s="468"/>
      <c r="K22" s="508"/>
    </row>
    <row r="23" spans="1:11" ht="33" customHeight="1">
      <c r="A23" s="469"/>
      <c r="B23" s="470"/>
      <c r="C23" s="469"/>
      <c r="D23" s="471"/>
      <c r="E23" s="474"/>
      <c r="F23" s="198">
        <f>F27+F31</f>
        <v>3128128.74</v>
      </c>
      <c r="G23" s="468"/>
      <c r="H23" s="468"/>
      <c r="I23" s="468"/>
      <c r="J23" s="468"/>
      <c r="K23" s="508"/>
    </row>
    <row r="24" spans="1:11" ht="20.25" customHeight="1">
      <c r="A24" s="496"/>
      <c r="B24" s="499" t="s">
        <v>610</v>
      </c>
      <c r="C24" s="500"/>
      <c r="D24" s="505">
        <v>2011</v>
      </c>
      <c r="E24" s="506"/>
      <c r="F24" s="24" t="s">
        <v>22</v>
      </c>
      <c r="G24" s="494" t="s">
        <v>21</v>
      </c>
      <c r="H24" s="494" t="s">
        <v>21</v>
      </c>
      <c r="I24" s="494"/>
      <c r="J24" s="494" t="s">
        <v>21</v>
      </c>
      <c r="K24" s="495" t="s">
        <v>1508</v>
      </c>
    </row>
    <row r="25" spans="1:11">
      <c r="A25" s="497"/>
      <c r="B25" s="499"/>
      <c r="C25" s="500"/>
      <c r="D25" s="505"/>
      <c r="E25" s="507"/>
      <c r="F25" s="24">
        <v>3546469.34</v>
      </c>
      <c r="G25" s="494"/>
      <c r="H25" s="494"/>
      <c r="I25" s="494"/>
      <c r="J25" s="494"/>
      <c r="K25" s="495"/>
    </row>
    <row r="26" spans="1:11">
      <c r="A26" s="497"/>
      <c r="B26" s="499"/>
      <c r="C26" s="500"/>
      <c r="D26" s="505"/>
      <c r="E26" s="507"/>
      <c r="F26" s="24" t="s">
        <v>23</v>
      </c>
      <c r="G26" s="494"/>
      <c r="H26" s="494"/>
      <c r="I26" s="494"/>
      <c r="J26" s="494"/>
      <c r="K26" s="495"/>
    </row>
    <row r="27" spans="1:11" ht="33" customHeight="1">
      <c r="A27" s="498"/>
      <c r="B27" s="499"/>
      <c r="C27" s="500"/>
      <c r="D27" s="505"/>
      <c r="E27" s="507"/>
      <c r="F27" s="24">
        <v>1418587.74</v>
      </c>
      <c r="G27" s="494"/>
      <c r="H27" s="494"/>
      <c r="I27" s="494"/>
      <c r="J27" s="494"/>
      <c r="K27" s="495"/>
    </row>
    <row r="28" spans="1:11" s="23" customFormat="1" ht="20.25" customHeight="1">
      <c r="A28" s="501"/>
      <c r="B28" s="499" t="s">
        <v>611</v>
      </c>
      <c r="C28" s="500" t="s">
        <v>20</v>
      </c>
      <c r="D28" s="504">
        <v>2013</v>
      </c>
      <c r="E28" s="506"/>
      <c r="F28" s="24" t="s">
        <v>22</v>
      </c>
      <c r="G28" s="494" t="s">
        <v>21</v>
      </c>
      <c r="H28" s="494" t="s">
        <v>21</v>
      </c>
      <c r="I28" s="494"/>
      <c r="J28" s="494" t="s">
        <v>21</v>
      </c>
      <c r="K28" s="495" t="s">
        <v>1506</v>
      </c>
    </row>
    <row r="29" spans="1:11" s="23" customFormat="1">
      <c r="A29" s="502"/>
      <c r="B29" s="499"/>
      <c r="C29" s="500"/>
      <c r="D29" s="504"/>
      <c r="E29" s="507"/>
      <c r="F29" s="24">
        <v>4273853</v>
      </c>
      <c r="G29" s="494"/>
      <c r="H29" s="494"/>
      <c r="I29" s="494"/>
      <c r="J29" s="494"/>
      <c r="K29" s="495"/>
    </row>
    <row r="30" spans="1:11" s="23" customFormat="1">
      <c r="A30" s="502"/>
      <c r="B30" s="499"/>
      <c r="C30" s="500"/>
      <c r="D30" s="504"/>
      <c r="E30" s="507"/>
      <c r="F30" s="24" t="s">
        <v>23</v>
      </c>
      <c r="G30" s="494"/>
      <c r="H30" s="494"/>
      <c r="I30" s="494"/>
      <c r="J30" s="494"/>
      <c r="K30" s="495"/>
    </row>
    <row r="31" spans="1:11" s="23" customFormat="1" ht="91.5" customHeight="1">
      <c r="A31" s="503"/>
      <c r="B31" s="499"/>
      <c r="C31" s="500"/>
      <c r="D31" s="504"/>
      <c r="E31" s="507"/>
      <c r="F31" s="24">
        <v>1709541</v>
      </c>
      <c r="G31" s="494"/>
      <c r="H31" s="494"/>
      <c r="I31" s="494"/>
      <c r="J31" s="494"/>
      <c r="K31" s="495"/>
    </row>
  </sheetData>
  <mergeCells count="54">
    <mergeCell ref="A1:A19"/>
    <mergeCell ref="B1:B19"/>
    <mergeCell ref="C1:C19"/>
    <mergeCell ref="D1:D19"/>
    <mergeCell ref="G1:G4"/>
    <mergeCell ref="G9:G12"/>
    <mergeCell ref="G17:K19"/>
    <mergeCell ref="E18:E19"/>
    <mergeCell ref="I1:I4"/>
    <mergeCell ref="J1:J4"/>
    <mergeCell ref="K1:K4"/>
    <mergeCell ref="E3:E4"/>
    <mergeCell ref="G5:G8"/>
    <mergeCell ref="H5:I8"/>
    <mergeCell ref="J5:J8"/>
    <mergeCell ref="K5:K8"/>
    <mergeCell ref="E7:E8"/>
    <mergeCell ref="H1:H4"/>
    <mergeCell ref="J9:J12"/>
    <mergeCell ref="K9:K12"/>
    <mergeCell ref="E11:E12"/>
    <mergeCell ref="H9:I12"/>
    <mergeCell ref="G13:G16"/>
    <mergeCell ref="H13:I16"/>
    <mergeCell ref="J13:J16"/>
    <mergeCell ref="K13:K16"/>
    <mergeCell ref="E15:E16"/>
    <mergeCell ref="A20:A23"/>
    <mergeCell ref="B20:B23"/>
    <mergeCell ref="C20:C23"/>
    <mergeCell ref="D20:D23"/>
    <mergeCell ref="G20:G23"/>
    <mergeCell ref="J20:J23"/>
    <mergeCell ref="K20:K23"/>
    <mergeCell ref="E22:E23"/>
    <mergeCell ref="H20:I23"/>
    <mergeCell ref="H24:I27"/>
    <mergeCell ref="J24:J27"/>
    <mergeCell ref="K24:K27"/>
    <mergeCell ref="E24:E27"/>
    <mergeCell ref="H28:I31"/>
    <mergeCell ref="J28:J31"/>
    <mergeCell ref="K28:K31"/>
    <mergeCell ref="A24:A27"/>
    <mergeCell ref="B24:B27"/>
    <mergeCell ref="C24:C27"/>
    <mergeCell ref="A28:A31"/>
    <mergeCell ref="B28:B31"/>
    <mergeCell ref="C28:C31"/>
    <mergeCell ref="D28:D31"/>
    <mergeCell ref="G28:G31"/>
    <mergeCell ref="D24:D27"/>
    <mergeCell ref="G24:G27"/>
    <mergeCell ref="E28:E31"/>
  </mergeCells>
  <pageMargins left="1.1023622047244095" right="0" top="0.74803149606299213" bottom="0.74803149606299213" header="0.31496062992125984" footer="0.31496062992125984"/>
  <pageSetup paperSize="8" firstPageNumber="17" orientation="portrait" useFirstPageNumber="1" r:id="rId1"/>
  <headerFooter>
    <oddFooter>&amp;R&amp;P</oddFooter>
  </headerFooter>
</worksheet>
</file>

<file path=xl/worksheets/sheet50.xml><?xml version="1.0" encoding="utf-8"?>
<worksheet xmlns="http://schemas.openxmlformats.org/spreadsheetml/2006/main" xmlns:r="http://schemas.openxmlformats.org/officeDocument/2006/relationships">
  <dimension ref="A2:K61"/>
  <sheetViews>
    <sheetView topLeftCell="A48" workbookViewId="0">
      <selection activeCell="H29" sqref="H29:I32"/>
    </sheetView>
  </sheetViews>
  <sheetFormatPr defaultRowHeight="15"/>
  <cols>
    <col min="2" max="2" width="20.85546875" customWidth="1"/>
    <col min="4" max="4" width="8" customWidth="1"/>
    <col min="5" max="5" width="10.5703125" customWidth="1"/>
    <col min="6" max="6" width="11.7109375" customWidth="1"/>
    <col min="10" max="10" width="11.7109375" customWidth="1"/>
    <col min="11" max="11" width="22.140625" customWidth="1"/>
  </cols>
  <sheetData>
    <row r="2" spans="1:11" ht="87.75" customHeight="1">
      <c r="A2" s="672" t="s">
        <v>15</v>
      </c>
      <c r="B2" s="673" t="s">
        <v>439</v>
      </c>
      <c r="C2" s="674" t="s">
        <v>20</v>
      </c>
      <c r="D2" s="672"/>
      <c r="E2" s="353" t="s">
        <v>22</v>
      </c>
      <c r="F2" s="353" t="s">
        <v>22</v>
      </c>
      <c r="G2" s="675" t="s">
        <v>381</v>
      </c>
      <c r="H2" s="672">
        <v>6</v>
      </c>
      <c r="I2" s="672">
        <v>1</v>
      </c>
      <c r="J2" s="672" t="s">
        <v>1006</v>
      </c>
      <c r="K2" s="675" t="s">
        <v>1649</v>
      </c>
    </row>
    <row r="3" spans="1:11" ht="15" hidden="1" customHeight="1">
      <c r="A3" s="672"/>
      <c r="B3" s="673"/>
      <c r="C3" s="674"/>
      <c r="D3" s="672"/>
      <c r="E3" s="353"/>
      <c r="F3" s="352"/>
      <c r="G3" s="675"/>
      <c r="H3" s="672"/>
      <c r="I3" s="672"/>
      <c r="J3" s="672"/>
      <c r="K3" s="675"/>
    </row>
    <row r="4" spans="1:11" ht="15" hidden="1" customHeight="1">
      <c r="A4" s="672"/>
      <c r="B4" s="673"/>
      <c r="C4" s="674"/>
      <c r="D4" s="672"/>
      <c r="E4" s="671"/>
      <c r="F4" s="352" t="s">
        <v>23</v>
      </c>
      <c r="G4" s="675"/>
      <c r="H4" s="672"/>
      <c r="I4" s="672"/>
      <c r="J4" s="672"/>
      <c r="K4" s="675"/>
    </row>
    <row r="5" spans="1:11" ht="33" hidden="1" customHeight="1">
      <c r="A5" s="672"/>
      <c r="B5" s="673"/>
      <c r="C5" s="674"/>
      <c r="D5" s="672"/>
      <c r="E5" s="671"/>
      <c r="F5" s="352"/>
      <c r="G5" s="675"/>
      <c r="H5" s="672"/>
      <c r="I5" s="672"/>
      <c r="J5" s="672"/>
      <c r="K5" s="675"/>
    </row>
    <row r="6" spans="1:11" ht="20.25" hidden="1" customHeight="1">
      <c r="A6" s="672"/>
      <c r="B6" s="673"/>
      <c r="C6" s="674"/>
      <c r="D6" s="672"/>
      <c r="E6" s="353" t="s">
        <v>22</v>
      </c>
      <c r="F6" s="352" t="s">
        <v>22</v>
      </c>
      <c r="G6" s="669" t="s">
        <v>21</v>
      </c>
      <c r="H6" s="669" t="s">
        <v>21</v>
      </c>
      <c r="I6" s="669"/>
      <c r="J6" s="669" t="s">
        <v>21</v>
      </c>
      <c r="K6" s="670"/>
    </row>
    <row r="7" spans="1:11" ht="15" hidden="1" customHeight="1">
      <c r="A7" s="672"/>
      <c r="B7" s="673"/>
      <c r="C7" s="674"/>
      <c r="D7" s="672"/>
      <c r="E7" s="300">
        <v>59166800</v>
      </c>
      <c r="F7" s="352"/>
      <c r="G7" s="669"/>
      <c r="H7" s="669"/>
      <c r="I7" s="669"/>
      <c r="J7" s="669"/>
      <c r="K7" s="670"/>
    </row>
    <row r="8" spans="1:11" ht="15" hidden="1" customHeight="1">
      <c r="A8" s="672"/>
      <c r="B8" s="673"/>
      <c r="C8" s="674"/>
      <c r="D8" s="672"/>
      <c r="E8" s="671"/>
      <c r="F8" s="352" t="s">
        <v>23</v>
      </c>
      <c r="G8" s="669"/>
      <c r="H8" s="669"/>
      <c r="I8" s="669"/>
      <c r="J8" s="669"/>
      <c r="K8" s="670"/>
    </row>
    <row r="9" spans="1:11" ht="15" hidden="1" customHeight="1">
      <c r="A9" s="672"/>
      <c r="B9" s="673"/>
      <c r="C9" s="674"/>
      <c r="D9" s="672"/>
      <c r="E9" s="671"/>
      <c r="F9" s="352"/>
      <c r="G9" s="669"/>
      <c r="H9" s="669"/>
      <c r="I9" s="669"/>
      <c r="J9" s="669"/>
      <c r="K9" s="670"/>
    </row>
    <row r="10" spans="1:11" ht="20.25" hidden="1" customHeight="1">
      <c r="A10" s="672"/>
      <c r="B10" s="673"/>
      <c r="C10" s="674"/>
      <c r="D10" s="672"/>
      <c r="E10" s="353" t="s">
        <v>22</v>
      </c>
      <c r="F10" s="352" t="s">
        <v>22</v>
      </c>
      <c r="G10" s="669" t="s">
        <v>21</v>
      </c>
      <c r="H10" s="669" t="s">
        <v>21</v>
      </c>
      <c r="I10" s="669"/>
      <c r="J10" s="669" t="s">
        <v>21</v>
      </c>
      <c r="K10" s="670"/>
    </row>
    <row r="11" spans="1:11" ht="15" hidden="1" customHeight="1">
      <c r="A11" s="672"/>
      <c r="B11" s="673"/>
      <c r="C11" s="674"/>
      <c r="D11" s="672"/>
      <c r="E11" s="300">
        <v>35070000</v>
      </c>
      <c r="F11" s="352"/>
      <c r="G11" s="669"/>
      <c r="H11" s="669"/>
      <c r="I11" s="669"/>
      <c r="J11" s="669"/>
      <c r="K11" s="670"/>
    </row>
    <row r="12" spans="1:11" ht="15" hidden="1" customHeight="1">
      <c r="A12" s="672"/>
      <c r="B12" s="673"/>
      <c r="C12" s="674"/>
      <c r="D12" s="672"/>
      <c r="E12" s="671"/>
      <c r="F12" s="352" t="s">
        <v>23</v>
      </c>
      <c r="G12" s="669"/>
      <c r="H12" s="669"/>
      <c r="I12" s="669"/>
      <c r="J12" s="669"/>
      <c r="K12" s="670"/>
    </row>
    <row r="13" spans="1:11" ht="15" hidden="1" customHeight="1">
      <c r="A13" s="672"/>
      <c r="B13" s="673"/>
      <c r="C13" s="674"/>
      <c r="D13" s="672"/>
      <c r="E13" s="671"/>
      <c r="F13" s="352"/>
      <c r="G13" s="669"/>
      <c r="H13" s="669"/>
      <c r="I13" s="669"/>
      <c r="J13" s="669"/>
      <c r="K13" s="670"/>
    </row>
    <row r="14" spans="1:11" ht="20.25" hidden="1" customHeight="1">
      <c r="A14" s="672"/>
      <c r="B14" s="673"/>
      <c r="C14" s="674"/>
      <c r="D14" s="672"/>
      <c r="E14" s="353" t="s">
        <v>22</v>
      </c>
      <c r="F14" s="352" t="s">
        <v>22</v>
      </c>
      <c r="G14" s="669" t="s">
        <v>21</v>
      </c>
      <c r="H14" s="669" t="s">
        <v>21</v>
      </c>
      <c r="I14" s="669"/>
      <c r="J14" s="669" t="s">
        <v>21</v>
      </c>
      <c r="K14" s="670"/>
    </row>
    <row r="15" spans="1:11" ht="15" hidden="1" customHeight="1">
      <c r="A15" s="672"/>
      <c r="B15" s="673"/>
      <c r="C15" s="674"/>
      <c r="D15" s="672"/>
      <c r="E15" s="300">
        <v>1100000</v>
      </c>
      <c r="F15" s="352"/>
      <c r="G15" s="669"/>
      <c r="H15" s="669"/>
      <c r="I15" s="669"/>
      <c r="J15" s="669"/>
      <c r="K15" s="670"/>
    </row>
    <row r="16" spans="1:11" ht="15" hidden="1" customHeight="1">
      <c r="A16" s="672"/>
      <c r="B16" s="673"/>
      <c r="C16" s="674"/>
      <c r="D16" s="672"/>
      <c r="E16" s="671"/>
      <c r="F16" s="352" t="s">
        <v>23</v>
      </c>
      <c r="G16" s="669"/>
      <c r="H16" s="669"/>
      <c r="I16" s="669"/>
      <c r="J16" s="669"/>
      <c r="K16" s="670"/>
    </row>
    <row r="17" spans="1:11" ht="15" hidden="1" customHeight="1">
      <c r="A17" s="672"/>
      <c r="B17" s="673"/>
      <c r="C17" s="674"/>
      <c r="D17" s="672"/>
      <c r="E17" s="671"/>
      <c r="F17" s="352"/>
      <c r="G17" s="669"/>
      <c r="H17" s="669"/>
      <c r="I17" s="669"/>
      <c r="J17" s="669"/>
      <c r="K17" s="670"/>
    </row>
    <row r="18" spans="1:11">
      <c r="A18" s="672"/>
      <c r="B18" s="673"/>
      <c r="C18" s="674"/>
      <c r="D18" s="672"/>
      <c r="E18" s="353">
        <f>E22+E34+E39+E47+E51+E59</f>
        <v>28700000</v>
      </c>
      <c r="F18" s="355">
        <f>F22+F39+F51</f>
        <v>25789816.560000002</v>
      </c>
      <c r="G18" s="669"/>
      <c r="H18" s="669"/>
      <c r="I18" s="669"/>
      <c r="J18" s="669"/>
      <c r="K18" s="669"/>
    </row>
    <row r="19" spans="1:11">
      <c r="A19" s="672"/>
      <c r="B19" s="673"/>
      <c r="C19" s="674"/>
      <c r="D19" s="672"/>
      <c r="E19" s="671"/>
      <c r="F19" s="352" t="s">
        <v>23</v>
      </c>
      <c r="G19" s="669"/>
      <c r="H19" s="669"/>
      <c r="I19" s="669"/>
      <c r="J19" s="669"/>
      <c r="K19" s="669"/>
    </row>
    <row r="20" spans="1:11">
      <c r="A20" s="672"/>
      <c r="B20" s="673"/>
      <c r="C20" s="674"/>
      <c r="D20" s="672"/>
      <c r="E20" s="671"/>
      <c r="F20" s="355">
        <f>F24+F41+F53</f>
        <v>21921344.080000002</v>
      </c>
      <c r="G20" s="669"/>
      <c r="H20" s="669"/>
      <c r="I20" s="669"/>
      <c r="J20" s="669"/>
      <c r="K20" s="669"/>
    </row>
    <row r="21" spans="1:11" ht="20.25" customHeight="1">
      <c r="A21" s="666" t="s">
        <v>18</v>
      </c>
      <c r="B21" s="667" t="s">
        <v>456</v>
      </c>
      <c r="C21" s="666" t="s">
        <v>20</v>
      </c>
      <c r="D21" s="668"/>
      <c r="E21" s="352" t="s">
        <v>22</v>
      </c>
      <c r="F21" s="352" t="s">
        <v>22</v>
      </c>
      <c r="G21" s="669" t="s">
        <v>21</v>
      </c>
      <c r="H21" s="669" t="s">
        <v>21</v>
      </c>
      <c r="I21" s="669"/>
      <c r="J21" s="669" t="s">
        <v>21</v>
      </c>
      <c r="K21" s="681" t="s">
        <v>1024</v>
      </c>
    </row>
    <row r="22" spans="1:11">
      <c r="A22" s="666"/>
      <c r="B22" s="667"/>
      <c r="C22" s="666"/>
      <c r="D22" s="668"/>
      <c r="E22" s="300">
        <v>7000000</v>
      </c>
      <c r="F22" s="353">
        <f>F26+F30</f>
        <v>10633089.560000001</v>
      </c>
      <c r="G22" s="669"/>
      <c r="H22" s="669"/>
      <c r="I22" s="669"/>
      <c r="J22" s="669"/>
      <c r="K22" s="681"/>
    </row>
    <row r="23" spans="1:11">
      <c r="A23" s="666"/>
      <c r="B23" s="667"/>
      <c r="C23" s="666"/>
      <c r="D23" s="668"/>
      <c r="E23" s="671"/>
      <c r="F23" s="352" t="s">
        <v>23</v>
      </c>
      <c r="G23" s="669"/>
      <c r="H23" s="669"/>
      <c r="I23" s="669"/>
      <c r="J23" s="669"/>
      <c r="K23" s="681"/>
    </row>
    <row r="24" spans="1:11" ht="27.75" customHeight="1">
      <c r="A24" s="666"/>
      <c r="B24" s="667"/>
      <c r="C24" s="666"/>
      <c r="D24" s="668"/>
      <c r="E24" s="671"/>
      <c r="F24" s="353">
        <f>F28+F32</f>
        <v>9038126.1300000008</v>
      </c>
      <c r="G24" s="669"/>
      <c r="H24" s="669"/>
      <c r="I24" s="669"/>
      <c r="J24" s="669"/>
      <c r="K24" s="681"/>
    </row>
    <row r="25" spans="1:11" ht="20.25" customHeight="1">
      <c r="A25" s="446"/>
      <c r="B25" s="447" t="s">
        <v>856</v>
      </c>
      <c r="C25" s="446"/>
      <c r="D25" s="448"/>
      <c r="E25" s="448"/>
      <c r="F25" s="350" t="s">
        <v>22</v>
      </c>
      <c r="G25" s="449" t="s">
        <v>21</v>
      </c>
      <c r="H25" s="449" t="s">
        <v>21</v>
      </c>
      <c r="I25" s="449"/>
      <c r="J25" s="449" t="s">
        <v>21</v>
      </c>
      <c r="K25" s="450" t="s">
        <v>857</v>
      </c>
    </row>
    <row r="26" spans="1:11">
      <c r="A26" s="446"/>
      <c r="B26" s="447"/>
      <c r="C26" s="446"/>
      <c r="D26" s="448"/>
      <c r="E26" s="448"/>
      <c r="F26" s="350">
        <v>8590916.6600000001</v>
      </c>
      <c r="G26" s="449"/>
      <c r="H26" s="449"/>
      <c r="I26" s="449"/>
      <c r="J26" s="449"/>
      <c r="K26" s="450"/>
    </row>
    <row r="27" spans="1:11">
      <c r="A27" s="446"/>
      <c r="B27" s="447"/>
      <c r="C27" s="446"/>
      <c r="D27" s="448"/>
      <c r="E27" s="448"/>
      <c r="F27" s="350" t="s">
        <v>23</v>
      </c>
      <c r="G27" s="449"/>
      <c r="H27" s="449"/>
      <c r="I27" s="449"/>
      <c r="J27" s="449"/>
      <c r="K27" s="450"/>
    </row>
    <row r="28" spans="1:11" ht="15" customHeight="1">
      <c r="A28" s="446"/>
      <c r="B28" s="447"/>
      <c r="C28" s="446"/>
      <c r="D28" s="448"/>
      <c r="E28" s="448"/>
      <c r="F28" s="350">
        <v>7302279.1600000001</v>
      </c>
      <c r="G28" s="449"/>
      <c r="H28" s="449"/>
      <c r="I28" s="449"/>
      <c r="J28" s="449"/>
      <c r="K28" s="450"/>
    </row>
    <row r="29" spans="1:11" ht="20.25" customHeight="1">
      <c r="A29" s="446"/>
      <c r="B29" s="447" t="s">
        <v>895</v>
      </c>
      <c r="C29" s="446"/>
      <c r="D29" s="448"/>
      <c r="E29" s="448"/>
      <c r="F29" s="350" t="s">
        <v>22</v>
      </c>
      <c r="G29" s="449" t="s">
        <v>21</v>
      </c>
      <c r="H29" s="449" t="s">
        <v>21</v>
      </c>
      <c r="I29" s="449"/>
      <c r="J29" s="449" t="s">
        <v>21</v>
      </c>
      <c r="K29" s="450" t="s">
        <v>896</v>
      </c>
    </row>
    <row r="30" spans="1:11">
      <c r="A30" s="446"/>
      <c r="B30" s="447"/>
      <c r="C30" s="446"/>
      <c r="D30" s="448"/>
      <c r="E30" s="448"/>
      <c r="F30" s="350">
        <v>2042172.9</v>
      </c>
      <c r="G30" s="449"/>
      <c r="H30" s="449"/>
      <c r="I30" s="449"/>
      <c r="J30" s="449"/>
      <c r="K30" s="450"/>
    </row>
    <row r="31" spans="1:11">
      <c r="A31" s="446"/>
      <c r="B31" s="447"/>
      <c r="C31" s="446"/>
      <c r="D31" s="448"/>
      <c r="E31" s="448"/>
      <c r="F31" s="350" t="s">
        <v>23</v>
      </c>
      <c r="G31" s="449"/>
      <c r="H31" s="449"/>
      <c r="I31" s="449"/>
      <c r="J31" s="449"/>
      <c r="K31" s="450"/>
    </row>
    <row r="32" spans="1:11" ht="79.5" customHeight="1">
      <c r="A32" s="446"/>
      <c r="B32" s="447"/>
      <c r="C32" s="446"/>
      <c r="D32" s="448"/>
      <c r="E32" s="448"/>
      <c r="F32" s="350">
        <v>1735846.97</v>
      </c>
      <c r="G32" s="449"/>
      <c r="H32" s="449"/>
      <c r="I32" s="449"/>
      <c r="J32" s="449"/>
      <c r="K32" s="450"/>
    </row>
    <row r="33" spans="1:11" ht="20.25" customHeight="1">
      <c r="A33" s="666" t="s">
        <v>18</v>
      </c>
      <c r="B33" s="667" t="s">
        <v>457</v>
      </c>
      <c r="C33" s="666" t="s">
        <v>20</v>
      </c>
      <c r="D33" s="668"/>
      <c r="E33" s="353" t="s">
        <v>22</v>
      </c>
      <c r="F33" s="353" t="s">
        <v>22</v>
      </c>
      <c r="G33" s="669" t="s">
        <v>21</v>
      </c>
      <c r="H33" s="669" t="s">
        <v>21</v>
      </c>
      <c r="I33" s="669"/>
      <c r="J33" s="669" t="s">
        <v>21</v>
      </c>
      <c r="K33" s="682"/>
    </row>
    <row r="34" spans="1:11">
      <c r="A34" s="666"/>
      <c r="B34" s="667"/>
      <c r="C34" s="666"/>
      <c r="D34" s="668"/>
      <c r="E34" s="354">
        <v>3000000</v>
      </c>
      <c r="F34" s="353">
        <v>0</v>
      </c>
      <c r="G34" s="669"/>
      <c r="H34" s="669"/>
      <c r="I34" s="669"/>
      <c r="J34" s="669"/>
      <c r="K34" s="682"/>
    </row>
    <row r="35" spans="1:11">
      <c r="A35" s="666"/>
      <c r="B35" s="667"/>
      <c r="C35" s="666"/>
      <c r="D35" s="668"/>
      <c r="E35" s="733"/>
      <c r="F35" s="353" t="s">
        <v>23</v>
      </c>
      <c r="G35" s="669"/>
      <c r="H35" s="669"/>
      <c r="I35" s="669"/>
      <c r="J35" s="669"/>
      <c r="K35" s="682"/>
    </row>
    <row r="36" spans="1:11" ht="19.5" customHeight="1">
      <c r="A36" s="666"/>
      <c r="B36" s="667"/>
      <c r="C36" s="666"/>
      <c r="D36" s="668"/>
      <c r="E36" s="750"/>
      <c r="F36" s="355">
        <v>0</v>
      </c>
      <c r="G36" s="669"/>
      <c r="H36" s="669"/>
      <c r="I36" s="669"/>
      <c r="J36" s="669"/>
      <c r="K36" s="682"/>
    </row>
    <row r="37" spans="1:11" ht="15" hidden="1" customHeight="1">
      <c r="A37" s="666"/>
      <c r="B37" s="667"/>
      <c r="C37" s="666"/>
      <c r="D37" s="668"/>
      <c r="E37" s="750"/>
      <c r="F37" s="353"/>
      <c r="G37" s="669"/>
      <c r="H37" s="669"/>
      <c r="I37" s="669"/>
      <c r="J37" s="669"/>
      <c r="K37" s="682"/>
    </row>
    <row r="38" spans="1:11" ht="20.25" customHeight="1">
      <c r="A38" s="666" t="s">
        <v>18</v>
      </c>
      <c r="B38" s="667" t="s">
        <v>458</v>
      </c>
      <c r="C38" s="666" t="s">
        <v>20</v>
      </c>
      <c r="D38" s="668"/>
      <c r="E38" s="353" t="s">
        <v>22</v>
      </c>
      <c r="F38" s="353" t="s">
        <v>22</v>
      </c>
      <c r="G38" s="669" t="s">
        <v>21</v>
      </c>
      <c r="H38" s="669" t="s">
        <v>21</v>
      </c>
      <c r="I38" s="669"/>
      <c r="J38" s="669" t="s">
        <v>21</v>
      </c>
      <c r="K38" s="682"/>
    </row>
    <row r="39" spans="1:11">
      <c r="A39" s="666"/>
      <c r="B39" s="667"/>
      <c r="C39" s="666"/>
      <c r="D39" s="668"/>
      <c r="E39" s="354">
        <v>5000000</v>
      </c>
      <c r="F39" s="353">
        <f>F43</f>
        <v>6246727</v>
      </c>
      <c r="G39" s="669"/>
      <c r="H39" s="669"/>
      <c r="I39" s="669"/>
      <c r="J39" s="669"/>
      <c r="K39" s="682"/>
    </row>
    <row r="40" spans="1:11">
      <c r="A40" s="666"/>
      <c r="B40" s="667"/>
      <c r="C40" s="666"/>
      <c r="D40" s="668"/>
      <c r="E40" s="671"/>
      <c r="F40" s="353" t="s">
        <v>23</v>
      </c>
      <c r="G40" s="669"/>
      <c r="H40" s="669"/>
      <c r="I40" s="669"/>
      <c r="J40" s="669"/>
      <c r="K40" s="682"/>
    </row>
    <row r="41" spans="1:11" ht="19.5" customHeight="1">
      <c r="A41" s="666"/>
      <c r="B41" s="667"/>
      <c r="C41" s="666"/>
      <c r="D41" s="668"/>
      <c r="E41" s="671"/>
      <c r="F41" s="353">
        <f>F45</f>
        <v>5309717.95</v>
      </c>
      <c r="G41" s="669"/>
      <c r="H41" s="669"/>
      <c r="I41" s="669"/>
      <c r="J41" s="669"/>
      <c r="K41" s="682"/>
    </row>
    <row r="42" spans="1:11" s="23" customFormat="1" ht="20.25" customHeight="1">
      <c r="A42" s="446"/>
      <c r="B42" s="447" t="s">
        <v>1086</v>
      </c>
      <c r="C42" s="446"/>
      <c r="D42" s="448">
        <v>2013</v>
      </c>
      <c r="E42" s="448"/>
      <c r="F42" s="350" t="s">
        <v>22</v>
      </c>
      <c r="G42" s="449" t="s">
        <v>21</v>
      </c>
      <c r="H42" s="449" t="s">
        <v>21</v>
      </c>
      <c r="I42" s="449"/>
      <c r="J42" s="449" t="s">
        <v>21</v>
      </c>
      <c r="K42" s="450" t="s">
        <v>1648</v>
      </c>
    </row>
    <row r="43" spans="1:11" s="23" customFormat="1">
      <c r="A43" s="446"/>
      <c r="B43" s="447"/>
      <c r="C43" s="446"/>
      <c r="D43" s="448"/>
      <c r="E43" s="448"/>
      <c r="F43" s="350">
        <v>6246727</v>
      </c>
      <c r="G43" s="449"/>
      <c r="H43" s="449"/>
      <c r="I43" s="449"/>
      <c r="J43" s="449"/>
      <c r="K43" s="450"/>
    </row>
    <row r="44" spans="1:11" s="23" customFormat="1">
      <c r="A44" s="446"/>
      <c r="B44" s="447"/>
      <c r="C44" s="446"/>
      <c r="D44" s="448"/>
      <c r="E44" s="448"/>
      <c r="F44" s="350" t="s">
        <v>23</v>
      </c>
      <c r="G44" s="449"/>
      <c r="H44" s="449"/>
      <c r="I44" s="449"/>
      <c r="J44" s="449"/>
      <c r="K44" s="450"/>
    </row>
    <row r="45" spans="1:11" s="23" customFormat="1" ht="92.25" customHeight="1">
      <c r="A45" s="446"/>
      <c r="B45" s="447"/>
      <c r="C45" s="446"/>
      <c r="D45" s="448"/>
      <c r="E45" s="448"/>
      <c r="F45" s="350">
        <v>5309717.95</v>
      </c>
      <c r="G45" s="449"/>
      <c r="H45" s="449"/>
      <c r="I45" s="449"/>
      <c r="J45" s="449"/>
      <c r="K45" s="450"/>
    </row>
    <row r="46" spans="1:11" ht="20.25" customHeight="1">
      <c r="A46" s="666" t="s">
        <v>18</v>
      </c>
      <c r="B46" s="667" t="s">
        <v>459</v>
      </c>
      <c r="C46" s="666" t="s">
        <v>20</v>
      </c>
      <c r="D46" s="668"/>
      <c r="E46" s="353" t="s">
        <v>22</v>
      </c>
      <c r="F46" s="353" t="s">
        <v>22</v>
      </c>
      <c r="G46" s="669" t="s">
        <v>21</v>
      </c>
      <c r="H46" s="669" t="s">
        <v>21</v>
      </c>
      <c r="I46" s="669"/>
      <c r="J46" s="669" t="s">
        <v>21</v>
      </c>
      <c r="K46" s="682"/>
    </row>
    <row r="47" spans="1:11">
      <c r="A47" s="666"/>
      <c r="B47" s="667"/>
      <c r="C47" s="666"/>
      <c r="D47" s="668"/>
      <c r="E47" s="354">
        <v>3200000</v>
      </c>
      <c r="F47" s="353">
        <v>0</v>
      </c>
      <c r="G47" s="669"/>
      <c r="H47" s="669"/>
      <c r="I47" s="669"/>
      <c r="J47" s="669"/>
      <c r="K47" s="682"/>
    </row>
    <row r="48" spans="1:11">
      <c r="A48" s="666"/>
      <c r="B48" s="667"/>
      <c r="C48" s="666"/>
      <c r="D48" s="668"/>
      <c r="E48" s="671"/>
      <c r="F48" s="353" t="s">
        <v>23</v>
      </c>
      <c r="G48" s="669"/>
      <c r="H48" s="669"/>
      <c r="I48" s="669"/>
      <c r="J48" s="669"/>
      <c r="K48" s="682"/>
    </row>
    <row r="49" spans="1:11" ht="65.25" customHeight="1">
      <c r="A49" s="666"/>
      <c r="B49" s="667"/>
      <c r="C49" s="666"/>
      <c r="D49" s="668"/>
      <c r="E49" s="671"/>
      <c r="F49" s="353">
        <v>0</v>
      </c>
      <c r="G49" s="669"/>
      <c r="H49" s="669"/>
      <c r="I49" s="669"/>
      <c r="J49" s="669"/>
      <c r="K49" s="682"/>
    </row>
    <row r="50" spans="1:11" ht="20.25" customHeight="1">
      <c r="A50" s="666" t="s">
        <v>18</v>
      </c>
      <c r="B50" s="667" t="s">
        <v>460</v>
      </c>
      <c r="C50" s="666" t="s">
        <v>20</v>
      </c>
      <c r="D50" s="668"/>
      <c r="E50" s="352" t="s">
        <v>22</v>
      </c>
      <c r="F50" s="352" t="s">
        <v>22</v>
      </c>
      <c r="G50" s="669" t="s">
        <v>21</v>
      </c>
      <c r="H50" s="669" t="s">
        <v>21</v>
      </c>
      <c r="I50" s="669"/>
      <c r="J50" s="669" t="s">
        <v>21</v>
      </c>
      <c r="K50" s="681" t="s">
        <v>853</v>
      </c>
    </row>
    <row r="51" spans="1:11">
      <c r="A51" s="666"/>
      <c r="B51" s="667"/>
      <c r="C51" s="666"/>
      <c r="D51" s="668"/>
      <c r="E51" s="300">
        <v>8900000</v>
      </c>
      <c r="F51" s="353">
        <v>8910000</v>
      </c>
      <c r="G51" s="669"/>
      <c r="H51" s="669"/>
      <c r="I51" s="669"/>
      <c r="J51" s="669"/>
      <c r="K51" s="681"/>
    </row>
    <row r="52" spans="1:11">
      <c r="A52" s="666"/>
      <c r="B52" s="667"/>
      <c r="C52" s="666"/>
      <c r="D52" s="668"/>
      <c r="E52" s="671"/>
      <c r="F52" s="352" t="s">
        <v>23</v>
      </c>
      <c r="G52" s="669"/>
      <c r="H52" s="669"/>
      <c r="I52" s="669"/>
      <c r="J52" s="669"/>
      <c r="K52" s="681"/>
    </row>
    <row r="53" spans="1:11" ht="49.5" customHeight="1">
      <c r="A53" s="666"/>
      <c r="B53" s="667"/>
      <c r="C53" s="666"/>
      <c r="D53" s="668"/>
      <c r="E53" s="671"/>
      <c r="F53" s="353">
        <v>7573500</v>
      </c>
      <c r="G53" s="669"/>
      <c r="H53" s="669"/>
      <c r="I53" s="669"/>
      <c r="J53" s="669"/>
      <c r="K53" s="681"/>
    </row>
    <row r="54" spans="1:11" ht="20.25" customHeight="1">
      <c r="A54" s="446"/>
      <c r="B54" s="447" t="s">
        <v>852</v>
      </c>
      <c r="C54" s="446"/>
      <c r="D54" s="448"/>
      <c r="E54" s="448"/>
      <c r="F54" s="350" t="s">
        <v>22</v>
      </c>
      <c r="G54" s="449" t="s">
        <v>21</v>
      </c>
      <c r="H54" s="449" t="s">
        <v>21</v>
      </c>
      <c r="I54" s="449"/>
      <c r="J54" s="449" t="s">
        <v>21</v>
      </c>
      <c r="K54" s="450" t="s">
        <v>853</v>
      </c>
    </row>
    <row r="55" spans="1:11">
      <c r="A55" s="446"/>
      <c r="B55" s="447"/>
      <c r="C55" s="446"/>
      <c r="D55" s="448"/>
      <c r="E55" s="448"/>
      <c r="F55" s="350">
        <v>8910000</v>
      </c>
      <c r="G55" s="449"/>
      <c r="H55" s="449"/>
      <c r="I55" s="449"/>
      <c r="J55" s="449"/>
      <c r="K55" s="450"/>
    </row>
    <row r="56" spans="1:11">
      <c r="A56" s="446"/>
      <c r="B56" s="447"/>
      <c r="C56" s="446"/>
      <c r="D56" s="448"/>
      <c r="E56" s="448"/>
      <c r="F56" s="350" t="s">
        <v>23</v>
      </c>
      <c r="G56" s="449"/>
      <c r="H56" s="449"/>
      <c r="I56" s="449"/>
      <c r="J56" s="449"/>
      <c r="K56" s="450"/>
    </row>
    <row r="57" spans="1:11" ht="29.25" customHeight="1">
      <c r="A57" s="446"/>
      <c r="B57" s="447"/>
      <c r="C57" s="446"/>
      <c r="D57" s="448"/>
      <c r="E57" s="448"/>
      <c r="F57" s="350">
        <v>7573500</v>
      </c>
      <c r="G57" s="449"/>
      <c r="H57" s="449"/>
      <c r="I57" s="449"/>
      <c r="J57" s="449"/>
      <c r="K57" s="450"/>
    </row>
    <row r="58" spans="1:11" ht="20.25" customHeight="1">
      <c r="A58" s="666" t="s">
        <v>18</v>
      </c>
      <c r="B58" s="667" t="s">
        <v>461</v>
      </c>
      <c r="C58" s="666" t="s">
        <v>20</v>
      </c>
      <c r="D58" s="668"/>
      <c r="E58" s="351" t="s">
        <v>22</v>
      </c>
      <c r="F58" s="351" t="s">
        <v>22</v>
      </c>
      <c r="G58" s="669" t="s">
        <v>21</v>
      </c>
      <c r="H58" s="669" t="s">
        <v>21</v>
      </c>
      <c r="I58" s="669"/>
      <c r="J58" s="669" t="s">
        <v>21</v>
      </c>
      <c r="K58" s="682"/>
    </row>
    <row r="59" spans="1:11">
      <c r="A59" s="666"/>
      <c r="B59" s="667"/>
      <c r="C59" s="666"/>
      <c r="D59" s="668"/>
      <c r="E59" s="303">
        <v>1600000</v>
      </c>
      <c r="F59" s="351">
        <v>0</v>
      </c>
      <c r="G59" s="669"/>
      <c r="H59" s="669"/>
      <c r="I59" s="669"/>
      <c r="J59" s="669"/>
      <c r="K59" s="682"/>
    </row>
    <row r="60" spans="1:11">
      <c r="A60" s="666"/>
      <c r="B60" s="667"/>
      <c r="C60" s="666"/>
      <c r="D60" s="668"/>
      <c r="E60" s="665"/>
      <c r="F60" s="351" t="s">
        <v>23</v>
      </c>
      <c r="G60" s="669"/>
      <c r="H60" s="669"/>
      <c r="I60" s="669"/>
      <c r="J60" s="669"/>
      <c r="K60" s="682"/>
    </row>
    <row r="61" spans="1:11" ht="22.5" customHeight="1">
      <c r="A61" s="666"/>
      <c r="B61" s="667"/>
      <c r="C61" s="666"/>
      <c r="D61" s="668"/>
      <c r="E61" s="665"/>
      <c r="F61" s="351">
        <v>0</v>
      </c>
      <c r="G61" s="669"/>
      <c r="H61" s="669"/>
      <c r="I61" s="669"/>
      <c r="J61" s="669"/>
      <c r="K61" s="682"/>
    </row>
  </sheetData>
  <mergeCells count="117">
    <mergeCell ref="E42:E45"/>
    <mergeCell ref="E54:E57"/>
    <mergeCell ref="A42:A45"/>
    <mergeCell ref="B42:B45"/>
    <mergeCell ref="C42:C45"/>
    <mergeCell ref="D42:D45"/>
    <mergeCell ref="G42:G45"/>
    <mergeCell ref="A33:A37"/>
    <mergeCell ref="B33:B37"/>
    <mergeCell ref="C33:C37"/>
    <mergeCell ref="D33:D37"/>
    <mergeCell ref="G33:G37"/>
    <mergeCell ref="H42:I45"/>
    <mergeCell ref="J42:J45"/>
    <mergeCell ref="K42:K45"/>
    <mergeCell ref="G25:G28"/>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G14:G17"/>
    <mergeCell ref="H14:I17"/>
    <mergeCell ref="J14:J17"/>
    <mergeCell ref="K14:K17"/>
    <mergeCell ref="E16:E17"/>
    <mergeCell ref="E8:E9"/>
    <mergeCell ref="H2:H5"/>
    <mergeCell ref="J10:J13"/>
    <mergeCell ref="K10:K13"/>
    <mergeCell ref="E12:E13"/>
    <mergeCell ref="H10:I13"/>
    <mergeCell ref="J21:J24"/>
    <mergeCell ref="K21:K24"/>
    <mergeCell ref="E23:E24"/>
    <mergeCell ref="H33:I37"/>
    <mergeCell ref="J33:J37"/>
    <mergeCell ref="A21:A24"/>
    <mergeCell ref="B21:B24"/>
    <mergeCell ref="C21:C24"/>
    <mergeCell ref="D21:D24"/>
    <mergeCell ref="G21:G24"/>
    <mergeCell ref="H21:I24"/>
    <mergeCell ref="H25:I28"/>
    <mergeCell ref="J25:J28"/>
    <mergeCell ref="E25:E28"/>
    <mergeCell ref="E29:E32"/>
    <mergeCell ref="K25:K28"/>
    <mergeCell ref="A25:A28"/>
    <mergeCell ref="B25:B28"/>
    <mergeCell ref="C25:C28"/>
    <mergeCell ref="D25:D28"/>
    <mergeCell ref="K33:K37"/>
    <mergeCell ref="E35:E37"/>
    <mergeCell ref="A38:A41"/>
    <mergeCell ref="B38:B41"/>
    <mergeCell ref="C38:C41"/>
    <mergeCell ref="D38:D41"/>
    <mergeCell ref="G38:G41"/>
    <mergeCell ref="H38:I41"/>
    <mergeCell ref="J38:J41"/>
    <mergeCell ref="K38:K41"/>
    <mergeCell ref="E40:E41"/>
    <mergeCell ref="H29:I32"/>
    <mergeCell ref="J29:J32"/>
    <mergeCell ref="K29:K32"/>
    <mergeCell ref="A29:A32"/>
    <mergeCell ref="B29:B32"/>
    <mergeCell ref="C29:C32"/>
    <mergeCell ref="D29:D32"/>
    <mergeCell ref="G29:G32"/>
    <mergeCell ref="A58:A61"/>
    <mergeCell ref="B58:B61"/>
    <mergeCell ref="C58:C61"/>
    <mergeCell ref="D58:D61"/>
    <mergeCell ref="G58:G61"/>
    <mergeCell ref="J46:J49"/>
    <mergeCell ref="K46:K49"/>
    <mergeCell ref="E48:E49"/>
    <mergeCell ref="A50:A53"/>
    <mergeCell ref="B50:B53"/>
    <mergeCell ref="C50:C53"/>
    <mergeCell ref="D50:D53"/>
    <mergeCell ref="G50:G53"/>
    <mergeCell ref="H50:I53"/>
    <mergeCell ref="G46:G49"/>
    <mergeCell ref="A46:A49"/>
    <mergeCell ref="B46:B49"/>
    <mergeCell ref="C46:C49"/>
    <mergeCell ref="D46:D49"/>
    <mergeCell ref="H46:I49"/>
    <mergeCell ref="A54:A57"/>
    <mergeCell ref="B54:B57"/>
    <mergeCell ref="C54:C57"/>
    <mergeCell ref="D54:D57"/>
    <mergeCell ref="K58:K61"/>
    <mergeCell ref="E60:E61"/>
    <mergeCell ref="J50:J53"/>
    <mergeCell ref="K50:K53"/>
    <mergeCell ref="E52:E53"/>
    <mergeCell ref="H58:I61"/>
    <mergeCell ref="J58:J61"/>
    <mergeCell ref="H54:I57"/>
    <mergeCell ref="J54:J57"/>
    <mergeCell ref="K54:K57"/>
    <mergeCell ref="G54:G57"/>
  </mergeCells>
  <pageMargins left="0.98425196850393704" right="0.19685039370078741" top="0.74803149606299213" bottom="0.74803149606299213" header="0.31496062992125984" footer="0.31496062992125984"/>
  <pageSetup paperSize="8" firstPageNumber="91" orientation="portrait" useFirstPageNumber="1" r:id="rId1"/>
  <headerFooter>
    <oddFooter>&amp;R&amp;P</oddFooter>
  </headerFooter>
</worksheet>
</file>

<file path=xl/worksheets/sheet51.xml><?xml version="1.0" encoding="utf-8"?>
<worksheet xmlns="http://schemas.openxmlformats.org/spreadsheetml/2006/main" xmlns:r="http://schemas.openxmlformats.org/officeDocument/2006/relationships">
  <dimension ref="A1:K80"/>
  <sheetViews>
    <sheetView topLeftCell="A63" workbookViewId="0">
      <selection activeCell="K57" sqref="K57:K60"/>
    </sheetView>
  </sheetViews>
  <sheetFormatPr defaultRowHeight="15"/>
  <cols>
    <col min="2" max="2" width="20.85546875" customWidth="1"/>
    <col min="4" max="4" width="7.85546875" customWidth="1"/>
    <col min="5" max="5" width="10.5703125" customWidth="1"/>
    <col min="6" max="6" width="11.7109375" customWidth="1"/>
    <col min="10" max="10" width="11.7109375" customWidth="1"/>
    <col min="11" max="11" width="22.140625" customWidth="1"/>
  </cols>
  <sheetData>
    <row r="1" spans="1:11" ht="81.75" customHeight="1">
      <c r="A1" s="674" t="s">
        <v>11</v>
      </c>
      <c r="B1" s="678" t="s">
        <v>440</v>
      </c>
      <c r="C1" s="674"/>
      <c r="D1" s="674"/>
      <c r="E1" s="358" t="s">
        <v>22</v>
      </c>
      <c r="F1" s="358" t="s">
        <v>22</v>
      </c>
      <c r="G1" s="674" t="s">
        <v>441</v>
      </c>
      <c r="H1" s="749" t="s">
        <v>442</v>
      </c>
      <c r="I1" s="674">
        <v>2170</v>
      </c>
      <c r="J1" s="674" t="s">
        <v>1006</v>
      </c>
      <c r="K1" s="674" t="s">
        <v>1660</v>
      </c>
    </row>
    <row r="2" spans="1:11">
      <c r="A2" s="674"/>
      <c r="B2" s="678"/>
      <c r="C2" s="674"/>
      <c r="D2" s="674"/>
      <c r="E2" s="358">
        <f>E21+'3.3.2.'!E18+'3.3.3.'!E18</f>
        <v>37230000</v>
      </c>
      <c r="F2" s="358">
        <v>2899826.7</v>
      </c>
      <c r="G2" s="674"/>
      <c r="H2" s="671"/>
      <c r="I2" s="674"/>
      <c r="J2" s="674"/>
      <c r="K2" s="674"/>
    </row>
    <row r="3" spans="1:11">
      <c r="A3" s="674"/>
      <c r="B3" s="678"/>
      <c r="C3" s="674"/>
      <c r="D3" s="674"/>
      <c r="E3" s="358"/>
      <c r="F3" s="358" t="s">
        <v>23</v>
      </c>
      <c r="G3" s="674"/>
      <c r="H3" s="671"/>
      <c r="I3" s="674"/>
      <c r="J3" s="674"/>
      <c r="K3" s="674"/>
    </row>
    <row r="4" spans="1:11" ht="34.5" customHeight="1">
      <c r="A4" s="674"/>
      <c r="B4" s="678"/>
      <c r="C4" s="674"/>
      <c r="D4" s="674"/>
      <c r="E4" s="358"/>
      <c r="F4" s="358">
        <v>2347448.9500000002</v>
      </c>
      <c r="G4" s="674"/>
      <c r="H4" s="671"/>
      <c r="I4" s="674"/>
      <c r="J4" s="674"/>
      <c r="K4" s="674"/>
    </row>
    <row r="5" spans="1:11" ht="326.25" customHeight="1">
      <c r="A5" s="672" t="s">
        <v>15</v>
      </c>
      <c r="B5" s="673" t="s">
        <v>443</v>
      </c>
      <c r="C5" s="674" t="s">
        <v>20</v>
      </c>
      <c r="D5" s="672"/>
      <c r="E5" s="358" t="s">
        <v>22</v>
      </c>
      <c r="F5" s="358" t="s">
        <v>22</v>
      </c>
      <c r="G5" s="675" t="s">
        <v>444</v>
      </c>
      <c r="H5" s="672" t="s">
        <v>445</v>
      </c>
      <c r="I5" s="672" t="s">
        <v>1655</v>
      </c>
      <c r="J5" s="672" t="s">
        <v>1006</v>
      </c>
      <c r="K5" s="675" t="s">
        <v>1657</v>
      </c>
    </row>
    <row r="6" spans="1:11" ht="15" hidden="1" customHeight="1">
      <c r="A6" s="672"/>
      <c r="B6" s="673"/>
      <c r="C6" s="674"/>
      <c r="D6" s="672"/>
      <c r="E6" s="358"/>
      <c r="F6" s="361"/>
      <c r="G6" s="675"/>
      <c r="H6" s="672"/>
      <c r="I6" s="672"/>
      <c r="J6" s="672"/>
      <c r="K6" s="675"/>
    </row>
    <row r="7" spans="1:11" ht="15" hidden="1" customHeight="1">
      <c r="A7" s="672"/>
      <c r="B7" s="673"/>
      <c r="C7" s="674"/>
      <c r="D7" s="672"/>
      <c r="E7" s="671"/>
      <c r="F7" s="361" t="s">
        <v>23</v>
      </c>
      <c r="G7" s="675"/>
      <c r="H7" s="672"/>
      <c r="I7" s="672"/>
      <c r="J7" s="672"/>
      <c r="K7" s="675"/>
    </row>
    <row r="8" spans="1:11" ht="33" hidden="1" customHeight="1">
      <c r="A8" s="672"/>
      <c r="B8" s="673"/>
      <c r="C8" s="674"/>
      <c r="D8" s="672"/>
      <c r="E8" s="671"/>
      <c r="F8" s="361"/>
      <c r="G8" s="675"/>
      <c r="H8" s="672"/>
      <c r="I8" s="672"/>
      <c r="J8" s="672"/>
      <c r="K8" s="675"/>
    </row>
    <row r="9" spans="1:11" ht="20.25" hidden="1" customHeight="1">
      <c r="A9" s="672"/>
      <c r="B9" s="673"/>
      <c r="C9" s="674"/>
      <c r="D9" s="672"/>
      <c r="E9" s="358" t="s">
        <v>22</v>
      </c>
      <c r="F9" s="361" t="s">
        <v>22</v>
      </c>
      <c r="G9" s="669" t="s">
        <v>21</v>
      </c>
      <c r="H9" s="669" t="s">
        <v>21</v>
      </c>
      <c r="I9" s="669"/>
      <c r="J9" s="669" t="s">
        <v>21</v>
      </c>
      <c r="K9" s="670"/>
    </row>
    <row r="10" spans="1:11" ht="15" hidden="1" customHeight="1">
      <c r="A10" s="672"/>
      <c r="B10" s="673"/>
      <c r="C10" s="674"/>
      <c r="D10" s="672"/>
      <c r="E10" s="300">
        <v>59166800</v>
      </c>
      <c r="F10" s="361"/>
      <c r="G10" s="669"/>
      <c r="H10" s="669"/>
      <c r="I10" s="669"/>
      <c r="J10" s="669"/>
      <c r="K10" s="670"/>
    </row>
    <row r="11" spans="1:11" ht="15" hidden="1" customHeight="1">
      <c r="A11" s="672"/>
      <c r="B11" s="673"/>
      <c r="C11" s="674"/>
      <c r="D11" s="672"/>
      <c r="E11" s="671"/>
      <c r="F11" s="361" t="s">
        <v>23</v>
      </c>
      <c r="G11" s="669"/>
      <c r="H11" s="669"/>
      <c r="I11" s="669"/>
      <c r="J11" s="669"/>
      <c r="K11" s="670"/>
    </row>
    <row r="12" spans="1:11" ht="15" hidden="1" customHeight="1">
      <c r="A12" s="672"/>
      <c r="B12" s="673"/>
      <c r="C12" s="674"/>
      <c r="D12" s="672"/>
      <c r="E12" s="671"/>
      <c r="F12" s="361"/>
      <c r="G12" s="669"/>
      <c r="H12" s="669"/>
      <c r="I12" s="669"/>
      <c r="J12" s="669"/>
      <c r="K12" s="670"/>
    </row>
    <row r="13" spans="1:11" ht="20.25" hidden="1" customHeight="1">
      <c r="A13" s="672"/>
      <c r="B13" s="673"/>
      <c r="C13" s="674"/>
      <c r="D13" s="672"/>
      <c r="E13" s="358" t="s">
        <v>22</v>
      </c>
      <c r="F13" s="361" t="s">
        <v>22</v>
      </c>
      <c r="G13" s="669" t="s">
        <v>21</v>
      </c>
      <c r="H13" s="669" t="s">
        <v>21</v>
      </c>
      <c r="I13" s="669"/>
      <c r="J13" s="669" t="s">
        <v>21</v>
      </c>
      <c r="K13" s="670"/>
    </row>
    <row r="14" spans="1:11" ht="15" hidden="1" customHeight="1">
      <c r="A14" s="672"/>
      <c r="B14" s="673"/>
      <c r="C14" s="674"/>
      <c r="D14" s="672"/>
      <c r="E14" s="300">
        <v>35070000</v>
      </c>
      <c r="F14" s="361"/>
      <c r="G14" s="669"/>
      <c r="H14" s="669"/>
      <c r="I14" s="669"/>
      <c r="J14" s="669"/>
      <c r="K14" s="670"/>
    </row>
    <row r="15" spans="1:11" ht="15" hidden="1" customHeight="1">
      <c r="A15" s="672"/>
      <c r="B15" s="673"/>
      <c r="C15" s="674"/>
      <c r="D15" s="672"/>
      <c r="E15" s="671"/>
      <c r="F15" s="361" t="s">
        <v>23</v>
      </c>
      <c r="G15" s="669"/>
      <c r="H15" s="669"/>
      <c r="I15" s="669"/>
      <c r="J15" s="669"/>
      <c r="K15" s="670"/>
    </row>
    <row r="16" spans="1:11" ht="15" hidden="1" customHeight="1">
      <c r="A16" s="672"/>
      <c r="B16" s="673"/>
      <c r="C16" s="674"/>
      <c r="D16" s="672"/>
      <c r="E16" s="671"/>
      <c r="F16" s="361"/>
      <c r="G16" s="669"/>
      <c r="H16" s="669"/>
      <c r="I16" s="669"/>
      <c r="J16" s="669"/>
      <c r="K16" s="670"/>
    </row>
    <row r="17" spans="1:11" ht="20.25" hidden="1" customHeight="1">
      <c r="A17" s="672"/>
      <c r="B17" s="673"/>
      <c r="C17" s="674"/>
      <c r="D17" s="672"/>
      <c r="E17" s="358" t="s">
        <v>22</v>
      </c>
      <c r="F17" s="361" t="s">
        <v>22</v>
      </c>
      <c r="G17" s="669" t="s">
        <v>21</v>
      </c>
      <c r="H17" s="669" t="s">
        <v>21</v>
      </c>
      <c r="I17" s="669"/>
      <c r="J17" s="669" t="s">
        <v>21</v>
      </c>
      <c r="K17" s="670"/>
    </row>
    <row r="18" spans="1:11" ht="15" hidden="1" customHeight="1">
      <c r="A18" s="672"/>
      <c r="B18" s="673"/>
      <c r="C18" s="674"/>
      <c r="D18" s="672"/>
      <c r="E18" s="300">
        <v>1100000</v>
      </c>
      <c r="F18" s="361"/>
      <c r="G18" s="669"/>
      <c r="H18" s="669"/>
      <c r="I18" s="669"/>
      <c r="J18" s="669"/>
      <c r="K18" s="670"/>
    </row>
    <row r="19" spans="1:11" ht="15" hidden="1" customHeight="1">
      <c r="A19" s="672"/>
      <c r="B19" s="673"/>
      <c r="C19" s="674"/>
      <c r="D19" s="672"/>
      <c r="E19" s="671"/>
      <c r="F19" s="361" t="s">
        <v>23</v>
      </c>
      <c r="G19" s="669"/>
      <c r="H19" s="669"/>
      <c r="I19" s="669"/>
      <c r="J19" s="669"/>
      <c r="K19" s="670"/>
    </row>
    <row r="20" spans="1:11" ht="15" hidden="1" customHeight="1">
      <c r="A20" s="672"/>
      <c r="B20" s="673"/>
      <c r="C20" s="674"/>
      <c r="D20" s="672"/>
      <c r="E20" s="671"/>
      <c r="F20" s="361"/>
      <c r="G20" s="669"/>
      <c r="H20" s="669"/>
      <c r="I20" s="669"/>
      <c r="J20" s="669"/>
      <c r="K20" s="670"/>
    </row>
    <row r="21" spans="1:11">
      <c r="A21" s="672"/>
      <c r="B21" s="673"/>
      <c r="C21" s="674"/>
      <c r="D21" s="672"/>
      <c r="E21" s="358">
        <f>E25+E30+E34+E38+E42+E46+E62+E66+E74+E78</f>
        <v>22600000</v>
      </c>
      <c r="F21" s="358">
        <f>F46+F62+F66</f>
        <v>5834030.4800000004</v>
      </c>
      <c r="G21" s="669"/>
      <c r="H21" s="669"/>
      <c r="I21" s="669"/>
      <c r="J21" s="669"/>
      <c r="K21" s="669"/>
    </row>
    <row r="22" spans="1:11">
      <c r="A22" s="672"/>
      <c r="B22" s="673"/>
      <c r="C22" s="674"/>
      <c r="D22" s="672"/>
      <c r="E22" s="671"/>
      <c r="F22" s="361" t="s">
        <v>23</v>
      </c>
      <c r="G22" s="669"/>
      <c r="H22" s="669"/>
      <c r="I22" s="669"/>
      <c r="J22" s="669"/>
      <c r="K22" s="669"/>
    </row>
    <row r="23" spans="1:11">
      <c r="A23" s="672"/>
      <c r="B23" s="673"/>
      <c r="C23" s="674"/>
      <c r="D23" s="672"/>
      <c r="E23" s="671"/>
      <c r="F23" s="358">
        <f>F48+F64+F68</f>
        <v>5067136.7299999995</v>
      </c>
      <c r="G23" s="669"/>
      <c r="H23" s="669"/>
      <c r="I23" s="669"/>
      <c r="J23" s="669"/>
      <c r="K23" s="669"/>
    </row>
    <row r="24" spans="1:11" ht="20.25" customHeight="1">
      <c r="A24" s="666" t="s">
        <v>18</v>
      </c>
      <c r="B24" s="667" t="s">
        <v>446</v>
      </c>
      <c r="C24" s="666" t="s">
        <v>20</v>
      </c>
      <c r="D24" s="668"/>
      <c r="E24" s="358" t="s">
        <v>22</v>
      </c>
      <c r="F24" s="358" t="s">
        <v>22</v>
      </c>
      <c r="G24" s="669" t="s">
        <v>21</v>
      </c>
      <c r="H24" s="669" t="s">
        <v>21</v>
      </c>
      <c r="I24" s="669"/>
      <c r="J24" s="669" t="s">
        <v>21</v>
      </c>
      <c r="K24" s="682"/>
    </row>
    <row r="25" spans="1:11">
      <c r="A25" s="666"/>
      <c r="B25" s="667"/>
      <c r="C25" s="666"/>
      <c r="D25" s="668"/>
      <c r="E25" s="363">
        <v>8500000</v>
      </c>
      <c r="F25" s="358">
        <v>0</v>
      </c>
      <c r="G25" s="669"/>
      <c r="H25" s="669"/>
      <c r="I25" s="669"/>
      <c r="J25" s="669"/>
      <c r="K25" s="682"/>
    </row>
    <row r="26" spans="1:11">
      <c r="A26" s="666"/>
      <c r="B26" s="667"/>
      <c r="C26" s="666"/>
      <c r="D26" s="668"/>
      <c r="E26" s="671"/>
      <c r="F26" s="358" t="s">
        <v>23</v>
      </c>
      <c r="G26" s="669"/>
      <c r="H26" s="669"/>
      <c r="I26" s="669"/>
      <c r="J26" s="669"/>
      <c r="K26" s="682"/>
    </row>
    <row r="27" spans="1:11" ht="27.75" customHeight="1">
      <c r="A27" s="666"/>
      <c r="B27" s="667"/>
      <c r="C27" s="666"/>
      <c r="D27" s="668"/>
      <c r="E27" s="671"/>
      <c r="F27" s="358">
        <v>0</v>
      </c>
      <c r="G27" s="669"/>
      <c r="H27" s="669"/>
      <c r="I27" s="669"/>
      <c r="J27" s="669"/>
      <c r="K27" s="682"/>
    </row>
    <row r="28" spans="1:11" ht="15" hidden="1" customHeight="1">
      <c r="A28" s="359"/>
      <c r="B28" s="360"/>
      <c r="C28" s="359"/>
      <c r="D28" s="361"/>
      <c r="E28" s="364"/>
      <c r="F28" s="358"/>
      <c r="G28" s="357"/>
      <c r="H28" s="669"/>
      <c r="I28" s="669"/>
      <c r="J28" s="357"/>
      <c r="K28" s="362"/>
    </row>
    <row r="29" spans="1:11" ht="20.25" customHeight="1">
      <c r="A29" s="666" t="s">
        <v>18</v>
      </c>
      <c r="B29" s="667" t="s">
        <v>447</v>
      </c>
      <c r="C29" s="666" t="s">
        <v>20</v>
      </c>
      <c r="D29" s="668"/>
      <c r="E29" s="358" t="s">
        <v>22</v>
      </c>
      <c r="F29" s="358" t="s">
        <v>22</v>
      </c>
      <c r="G29" s="669" t="s">
        <v>21</v>
      </c>
      <c r="H29" s="669" t="s">
        <v>21</v>
      </c>
      <c r="I29" s="669"/>
      <c r="J29" s="669" t="s">
        <v>21</v>
      </c>
      <c r="K29" s="682"/>
    </row>
    <row r="30" spans="1:11">
      <c r="A30" s="666"/>
      <c r="B30" s="667"/>
      <c r="C30" s="666"/>
      <c r="D30" s="668"/>
      <c r="E30" s="363">
        <v>500000</v>
      </c>
      <c r="F30" s="358">
        <v>0</v>
      </c>
      <c r="G30" s="669"/>
      <c r="H30" s="669"/>
      <c r="I30" s="669"/>
      <c r="J30" s="669"/>
      <c r="K30" s="682"/>
    </row>
    <row r="31" spans="1:11">
      <c r="A31" s="666"/>
      <c r="B31" s="667"/>
      <c r="C31" s="666"/>
      <c r="D31" s="668"/>
      <c r="E31" s="671"/>
      <c r="F31" s="358" t="s">
        <v>23</v>
      </c>
      <c r="G31" s="669"/>
      <c r="H31" s="669"/>
      <c r="I31" s="669"/>
      <c r="J31" s="669"/>
      <c r="K31" s="682"/>
    </row>
    <row r="32" spans="1:11" ht="27.75" customHeight="1">
      <c r="A32" s="666"/>
      <c r="B32" s="667"/>
      <c r="C32" s="666"/>
      <c r="D32" s="668"/>
      <c r="E32" s="671"/>
      <c r="F32" s="358">
        <v>0</v>
      </c>
      <c r="G32" s="669"/>
      <c r="H32" s="669"/>
      <c r="I32" s="669"/>
      <c r="J32" s="669"/>
      <c r="K32" s="682"/>
    </row>
    <row r="33" spans="1:11" ht="20.25" customHeight="1">
      <c r="A33" s="666" t="s">
        <v>18</v>
      </c>
      <c r="B33" s="667" t="s">
        <v>448</v>
      </c>
      <c r="C33" s="666" t="s">
        <v>20</v>
      </c>
      <c r="D33" s="668"/>
      <c r="E33" s="358" t="s">
        <v>22</v>
      </c>
      <c r="F33" s="358" t="s">
        <v>22</v>
      </c>
      <c r="G33" s="669" t="s">
        <v>21</v>
      </c>
      <c r="H33" s="669" t="s">
        <v>21</v>
      </c>
      <c r="I33" s="669"/>
      <c r="J33" s="669" t="s">
        <v>21</v>
      </c>
      <c r="K33" s="682"/>
    </row>
    <row r="34" spans="1:11">
      <c r="A34" s="666"/>
      <c r="B34" s="667"/>
      <c r="C34" s="666"/>
      <c r="D34" s="668"/>
      <c r="E34" s="363">
        <v>1000000</v>
      </c>
      <c r="F34" s="358">
        <v>0</v>
      </c>
      <c r="G34" s="669"/>
      <c r="H34" s="669"/>
      <c r="I34" s="669"/>
      <c r="J34" s="669"/>
      <c r="K34" s="682"/>
    </row>
    <row r="35" spans="1:11">
      <c r="A35" s="666"/>
      <c r="B35" s="667"/>
      <c r="C35" s="666"/>
      <c r="D35" s="668"/>
      <c r="E35" s="671"/>
      <c r="F35" s="358" t="s">
        <v>23</v>
      </c>
      <c r="G35" s="669"/>
      <c r="H35" s="669"/>
      <c r="I35" s="669"/>
      <c r="J35" s="669"/>
      <c r="K35" s="682"/>
    </row>
    <row r="36" spans="1:11" ht="27.75" customHeight="1">
      <c r="A36" s="666"/>
      <c r="B36" s="667"/>
      <c r="C36" s="666"/>
      <c r="D36" s="668"/>
      <c r="E36" s="671"/>
      <c r="F36" s="358">
        <v>0</v>
      </c>
      <c r="G36" s="669"/>
      <c r="H36" s="669"/>
      <c r="I36" s="669"/>
      <c r="J36" s="669"/>
      <c r="K36" s="682"/>
    </row>
    <row r="37" spans="1:11" ht="20.25" customHeight="1">
      <c r="A37" s="666" t="s">
        <v>18</v>
      </c>
      <c r="B37" s="667" t="s">
        <v>449</v>
      </c>
      <c r="C37" s="666" t="s">
        <v>20</v>
      </c>
      <c r="D37" s="668"/>
      <c r="E37" s="358" t="s">
        <v>22</v>
      </c>
      <c r="F37" s="358" t="s">
        <v>22</v>
      </c>
      <c r="G37" s="669" t="s">
        <v>21</v>
      </c>
      <c r="H37" s="669" t="s">
        <v>21</v>
      </c>
      <c r="I37" s="669"/>
      <c r="J37" s="669" t="s">
        <v>21</v>
      </c>
      <c r="K37" s="682"/>
    </row>
    <row r="38" spans="1:11">
      <c r="A38" s="666"/>
      <c r="B38" s="667"/>
      <c r="C38" s="666"/>
      <c r="D38" s="668"/>
      <c r="E38" s="363">
        <v>2000000</v>
      </c>
      <c r="F38" s="358">
        <v>0</v>
      </c>
      <c r="G38" s="669"/>
      <c r="H38" s="669"/>
      <c r="I38" s="669"/>
      <c r="J38" s="669"/>
      <c r="K38" s="682"/>
    </row>
    <row r="39" spans="1:11">
      <c r="A39" s="666"/>
      <c r="B39" s="667"/>
      <c r="C39" s="666"/>
      <c r="D39" s="668"/>
      <c r="E39" s="671"/>
      <c r="F39" s="358" t="s">
        <v>23</v>
      </c>
      <c r="G39" s="669"/>
      <c r="H39" s="669"/>
      <c r="I39" s="669"/>
      <c r="J39" s="669"/>
      <c r="K39" s="682"/>
    </row>
    <row r="40" spans="1:11" ht="27.75" customHeight="1">
      <c r="A40" s="666"/>
      <c r="B40" s="667"/>
      <c r="C40" s="666"/>
      <c r="D40" s="668"/>
      <c r="E40" s="671"/>
      <c r="F40" s="358">
        <v>0</v>
      </c>
      <c r="G40" s="669"/>
      <c r="H40" s="669"/>
      <c r="I40" s="669"/>
      <c r="J40" s="669"/>
      <c r="K40" s="682"/>
    </row>
    <row r="41" spans="1:11" ht="20.25" customHeight="1">
      <c r="A41" s="666" t="s">
        <v>18</v>
      </c>
      <c r="B41" s="667" t="s">
        <v>450</v>
      </c>
      <c r="C41" s="666" t="s">
        <v>20</v>
      </c>
      <c r="D41" s="668"/>
      <c r="E41" s="358" t="s">
        <v>22</v>
      </c>
      <c r="F41" s="358" t="s">
        <v>22</v>
      </c>
      <c r="G41" s="669" t="s">
        <v>21</v>
      </c>
      <c r="H41" s="669" t="s">
        <v>21</v>
      </c>
      <c r="I41" s="669"/>
      <c r="J41" s="669" t="s">
        <v>21</v>
      </c>
      <c r="K41" s="682"/>
    </row>
    <row r="42" spans="1:11">
      <c r="A42" s="666"/>
      <c r="B42" s="667"/>
      <c r="C42" s="666"/>
      <c r="D42" s="668"/>
      <c r="E42" s="363">
        <v>1000000</v>
      </c>
      <c r="F42" s="358">
        <v>0</v>
      </c>
      <c r="G42" s="669"/>
      <c r="H42" s="669"/>
      <c r="I42" s="669"/>
      <c r="J42" s="669"/>
      <c r="K42" s="682"/>
    </row>
    <row r="43" spans="1:11">
      <c r="A43" s="666"/>
      <c r="B43" s="667"/>
      <c r="C43" s="666"/>
      <c r="D43" s="668"/>
      <c r="E43" s="671"/>
      <c r="F43" s="358" t="s">
        <v>23</v>
      </c>
      <c r="G43" s="669"/>
      <c r="H43" s="669"/>
      <c r="I43" s="669"/>
      <c r="J43" s="669"/>
      <c r="K43" s="682"/>
    </row>
    <row r="44" spans="1:11" ht="27.75" customHeight="1">
      <c r="A44" s="666"/>
      <c r="B44" s="667"/>
      <c r="C44" s="666"/>
      <c r="D44" s="668"/>
      <c r="E44" s="671"/>
      <c r="F44" s="358">
        <v>0</v>
      </c>
      <c r="G44" s="669"/>
      <c r="H44" s="669"/>
      <c r="I44" s="669"/>
      <c r="J44" s="669"/>
      <c r="K44" s="682"/>
    </row>
    <row r="45" spans="1:11" ht="20.25" customHeight="1">
      <c r="A45" s="666" t="s">
        <v>18</v>
      </c>
      <c r="B45" s="667" t="s">
        <v>451</v>
      </c>
      <c r="C45" s="666" t="s">
        <v>20</v>
      </c>
      <c r="D45" s="668"/>
      <c r="E45" s="358" t="s">
        <v>22</v>
      </c>
      <c r="F45" s="358" t="s">
        <v>22</v>
      </c>
      <c r="G45" s="669" t="s">
        <v>21</v>
      </c>
      <c r="H45" s="669" t="s">
        <v>21</v>
      </c>
      <c r="I45" s="669"/>
      <c r="J45" s="669" t="s">
        <v>21</v>
      </c>
      <c r="K45" s="681" t="s">
        <v>1658</v>
      </c>
    </row>
    <row r="46" spans="1:11">
      <c r="A46" s="666"/>
      <c r="B46" s="667"/>
      <c r="C46" s="666"/>
      <c r="D46" s="668"/>
      <c r="E46" s="363">
        <v>4000000</v>
      </c>
      <c r="F46" s="358">
        <f>F50+F54+F58</f>
        <v>4766722.78</v>
      </c>
      <c r="G46" s="669"/>
      <c r="H46" s="669"/>
      <c r="I46" s="669"/>
      <c r="J46" s="669"/>
      <c r="K46" s="681"/>
    </row>
    <row r="47" spans="1:11">
      <c r="A47" s="666"/>
      <c r="B47" s="667"/>
      <c r="C47" s="666"/>
      <c r="D47" s="668"/>
      <c r="E47" s="671"/>
      <c r="F47" s="358" t="s">
        <v>23</v>
      </c>
      <c r="G47" s="669"/>
      <c r="H47" s="669"/>
      <c r="I47" s="669"/>
      <c r="J47" s="669"/>
      <c r="K47" s="681"/>
    </row>
    <row r="48" spans="1:11" ht="38.25" customHeight="1">
      <c r="A48" s="666"/>
      <c r="B48" s="667"/>
      <c r="C48" s="666"/>
      <c r="D48" s="668"/>
      <c r="E48" s="671"/>
      <c r="F48" s="358">
        <f>F52+F56+F60</f>
        <v>4277328.93</v>
      </c>
      <c r="G48" s="669"/>
      <c r="H48" s="669"/>
      <c r="I48" s="669"/>
      <c r="J48" s="669"/>
      <c r="K48" s="681"/>
    </row>
    <row r="49" spans="1:11" ht="20.25" customHeight="1">
      <c r="A49" s="446"/>
      <c r="B49" s="447" t="s">
        <v>947</v>
      </c>
      <c r="C49" s="446" t="s">
        <v>20</v>
      </c>
      <c r="D49" s="448"/>
      <c r="E49" s="448"/>
      <c r="F49" s="356" t="s">
        <v>22</v>
      </c>
      <c r="G49" s="449" t="s">
        <v>21</v>
      </c>
      <c r="H49" s="449" t="s">
        <v>21</v>
      </c>
      <c r="I49" s="449"/>
      <c r="J49" s="449" t="s">
        <v>21</v>
      </c>
      <c r="K49" s="450" t="s">
        <v>1654</v>
      </c>
    </row>
    <row r="50" spans="1:11">
      <c r="A50" s="446"/>
      <c r="B50" s="447"/>
      <c r="C50" s="446"/>
      <c r="D50" s="448"/>
      <c r="E50" s="488"/>
      <c r="F50" s="356">
        <v>1832519</v>
      </c>
      <c r="G50" s="449"/>
      <c r="H50" s="449"/>
      <c r="I50" s="449"/>
      <c r="J50" s="449"/>
      <c r="K50" s="450"/>
    </row>
    <row r="51" spans="1:11">
      <c r="A51" s="446"/>
      <c r="B51" s="447"/>
      <c r="C51" s="446"/>
      <c r="D51" s="448"/>
      <c r="E51" s="488"/>
      <c r="F51" s="356" t="s">
        <v>23</v>
      </c>
      <c r="G51" s="449"/>
      <c r="H51" s="449"/>
      <c r="I51" s="449"/>
      <c r="J51" s="449"/>
      <c r="K51" s="450"/>
    </row>
    <row r="52" spans="1:11" ht="55.5" customHeight="1">
      <c r="A52" s="446"/>
      <c r="B52" s="447"/>
      <c r="C52" s="446"/>
      <c r="D52" s="448"/>
      <c r="E52" s="488"/>
      <c r="F52" s="356">
        <v>1557641.15</v>
      </c>
      <c r="G52" s="449"/>
      <c r="H52" s="449"/>
      <c r="I52" s="449"/>
      <c r="J52" s="449"/>
      <c r="K52" s="450"/>
    </row>
    <row r="53" spans="1:11" s="23" customFormat="1" ht="20.25" customHeight="1">
      <c r="A53" s="446"/>
      <c r="B53" s="493" t="s">
        <v>797</v>
      </c>
      <c r="C53" s="446"/>
      <c r="D53" s="448">
        <v>2013</v>
      </c>
      <c r="E53" s="448"/>
      <c r="F53" s="356" t="s">
        <v>22</v>
      </c>
      <c r="G53" s="449" t="s">
        <v>21</v>
      </c>
      <c r="H53" s="449" t="s">
        <v>21</v>
      </c>
      <c r="I53" s="449"/>
      <c r="J53" s="449" t="s">
        <v>21</v>
      </c>
      <c r="K53" s="450" t="s">
        <v>1652</v>
      </c>
    </row>
    <row r="54" spans="1:11" s="23" customFormat="1">
      <c r="A54" s="446"/>
      <c r="B54" s="493"/>
      <c r="C54" s="446"/>
      <c r="D54" s="448"/>
      <c r="E54" s="488"/>
      <c r="F54" s="356">
        <v>1430106.45</v>
      </c>
      <c r="G54" s="449"/>
      <c r="H54" s="449"/>
      <c r="I54" s="449"/>
      <c r="J54" s="449"/>
      <c r="K54" s="450"/>
    </row>
    <row r="55" spans="1:11" s="23" customFormat="1">
      <c r="A55" s="446"/>
      <c r="B55" s="493"/>
      <c r="C55" s="446"/>
      <c r="D55" s="448"/>
      <c r="E55" s="488"/>
      <c r="F55" s="356" t="s">
        <v>23</v>
      </c>
      <c r="G55" s="449"/>
      <c r="H55" s="449"/>
      <c r="I55" s="449"/>
      <c r="J55" s="449"/>
      <c r="K55" s="450"/>
    </row>
    <row r="56" spans="1:11" s="23" customFormat="1" ht="54.75" customHeight="1">
      <c r="A56" s="446"/>
      <c r="B56" s="493"/>
      <c r="C56" s="446"/>
      <c r="D56" s="448"/>
      <c r="E56" s="488"/>
      <c r="F56" s="356">
        <v>1215590.45</v>
      </c>
      <c r="G56" s="449"/>
      <c r="H56" s="449"/>
      <c r="I56" s="449"/>
      <c r="J56" s="449"/>
      <c r="K56" s="450"/>
    </row>
    <row r="57" spans="1:11" s="23" customFormat="1" ht="20.25" customHeight="1">
      <c r="A57" s="446"/>
      <c r="B57" s="493" t="s">
        <v>1184</v>
      </c>
      <c r="C57" s="446"/>
      <c r="D57" s="448"/>
      <c r="E57" s="448"/>
      <c r="F57" s="356" t="s">
        <v>22</v>
      </c>
      <c r="G57" s="449" t="s">
        <v>21</v>
      </c>
      <c r="H57" s="449" t="s">
        <v>21</v>
      </c>
      <c r="I57" s="449"/>
      <c r="J57" s="449" t="s">
        <v>21</v>
      </c>
      <c r="K57" s="450" t="s">
        <v>1185</v>
      </c>
    </row>
    <row r="58" spans="1:11" s="23" customFormat="1">
      <c r="A58" s="446"/>
      <c r="B58" s="493"/>
      <c r="C58" s="446"/>
      <c r="D58" s="448"/>
      <c r="E58" s="488"/>
      <c r="F58" s="356">
        <v>1504097.33</v>
      </c>
      <c r="G58" s="449"/>
      <c r="H58" s="449"/>
      <c r="I58" s="449"/>
      <c r="J58" s="449"/>
      <c r="K58" s="450"/>
    </row>
    <row r="59" spans="1:11" s="23" customFormat="1">
      <c r="A59" s="446"/>
      <c r="B59" s="493"/>
      <c r="C59" s="446"/>
      <c r="D59" s="448"/>
      <c r="E59" s="488"/>
      <c r="F59" s="356" t="s">
        <v>23</v>
      </c>
      <c r="G59" s="449"/>
      <c r="H59" s="449"/>
      <c r="I59" s="449"/>
      <c r="J59" s="449"/>
      <c r="K59" s="450"/>
    </row>
    <row r="60" spans="1:11" s="23" customFormat="1" ht="66" customHeight="1">
      <c r="A60" s="446"/>
      <c r="B60" s="493"/>
      <c r="C60" s="446"/>
      <c r="D60" s="448"/>
      <c r="E60" s="488"/>
      <c r="F60" s="356">
        <v>1504097.33</v>
      </c>
      <c r="G60" s="449"/>
      <c r="H60" s="449"/>
      <c r="I60" s="449"/>
      <c r="J60" s="449"/>
      <c r="K60" s="450"/>
    </row>
    <row r="61" spans="1:11" ht="20.25" customHeight="1">
      <c r="A61" s="666" t="s">
        <v>18</v>
      </c>
      <c r="B61" s="667" t="s">
        <v>452</v>
      </c>
      <c r="C61" s="666" t="s">
        <v>20</v>
      </c>
      <c r="D61" s="668"/>
      <c r="E61" s="358" t="s">
        <v>22</v>
      </c>
      <c r="F61" s="358" t="s">
        <v>22</v>
      </c>
      <c r="G61" s="669" t="s">
        <v>21</v>
      </c>
      <c r="H61" s="669" t="s">
        <v>21</v>
      </c>
      <c r="I61" s="669"/>
      <c r="J61" s="669" t="s">
        <v>21</v>
      </c>
      <c r="K61" s="681"/>
    </row>
    <row r="62" spans="1:11">
      <c r="A62" s="666"/>
      <c r="B62" s="667"/>
      <c r="C62" s="666"/>
      <c r="D62" s="668"/>
      <c r="E62" s="363">
        <v>1800000</v>
      </c>
      <c r="F62" s="358"/>
      <c r="G62" s="669"/>
      <c r="H62" s="669"/>
      <c r="I62" s="669"/>
      <c r="J62" s="669"/>
      <c r="K62" s="681"/>
    </row>
    <row r="63" spans="1:11">
      <c r="A63" s="666"/>
      <c r="B63" s="667"/>
      <c r="C63" s="666"/>
      <c r="D63" s="668"/>
      <c r="E63" s="671"/>
      <c r="F63" s="358" t="s">
        <v>23</v>
      </c>
      <c r="G63" s="669"/>
      <c r="H63" s="669"/>
      <c r="I63" s="669"/>
      <c r="J63" s="669"/>
      <c r="K63" s="681"/>
    </row>
    <row r="64" spans="1:11" ht="27.75" customHeight="1">
      <c r="A64" s="666"/>
      <c r="B64" s="667"/>
      <c r="C64" s="666"/>
      <c r="D64" s="668"/>
      <c r="E64" s="671"/>
      <c r="F64" s="358"/>
      <c r="G64" s="669"/>
      <c r="H64" s="669"/>
      <c r="I64" s="669"/>
      <c r="J64" s="669"/>
      <c r="K64" s="681"/>
    </row>
    <row r="65" spans="1:11" ht="20.25" customHeight="1">
      <c r="A65" s="666" t="s">
        <v>18</v>
      </c>
      <c r="B65" s="667" t="s">
        <v>453</v>
      </c>
      <c r="C65" s="666" t="s">
        <v>20</v>
      </c>
      <c r="D65" s="668"/>
      <c r="E65" s="358" t="s">
        <v>22</v>
      </c>
      <c r="F65" s="358" t="s">
        <v>22</v>
      </c>
      <c r="G65" s="669" t="s">
        <v>21</v>
      </c>
      <c r="H65" s="669" t="s">
        <v>21</v>
      </c>
      <c r="I65" s="669"/>
      <c r="J65" s="669" t="s">
        <v>21</v>
      </c>
      <c r="K65" s="682" t="s">
        <v>1656</v>
      </c>
    </row>
    <row r="66" spans="1:11">
      <c r="A66" s="666"/>
      <c r="B66" s="667"/>
      <c r="C66" s="666"/>
      <c r="D66" s="668"/>
      <c r="E66" s="363">
        <v>2600000</v>
      </c>
      <c r="F66" s="358">
        <f>F70</f>
        <v>1067307.7</v>
      </c>
      <c r="G66" s="669"/>
      <c r="H66" s="669"/>
      <c r="I66" s="669"/>
      <c r="J66" s="669"/>
      <c r="K66" s="682"/>
    </row>
    <row r="67" spans="1:11">
      <c r="A67" s="666"/>
      <c r="B67" s="667"/>
      <c r="C67" s="666"/>
      <c r="D67" s="668"/>
      <c r="E67" s="671"/>
      <c r="F67" s="358" t="s">
        <v>23</v>
      </c>
      <c r="G67" s="669"/>
      <c r="H67" s="669"/>
      <c r="I67" s="669"/>
      <c r="J67" s="669"/>
      <c r="K67" s="682"/>
    </row>
    <row r="68" spans="1:11" ht="27.75" customHeight="1">
      <c r="A68" s="666"/>
      <c r="B68" s="667"/>
      <c r="C68" s="666"/>
      <c r="D68" s="668"/>
      <c r="E68" s="671"/>
      <c r="F68" s="358">
        <f>F72</f>
        <v>789807.8</v>
      </c>
      <c r="G68" s="669"/>
      <c r="H68" s="669"/>
      <c r="I68" s="669"/>
      <c r="J68" s="669"/>
      <c r="K68" s="682"/>
    </row>
    <row r="69" spans="1:11" s="23" customFormat="1" ht="20.25" customHeight="1">
      <c r="A69" s="446"/>
      <c r="B69" s="447" t="s">
        <v>880</v>
      </c>
      <c r="C69" s="446"/>
      <c r="D69" s="448">
        <v>2013</v>
      </c>
      <c r="E69" s="448"/>
      <c r="F69" s="356" t="s">
        <v>22</v>
      </c>
      <c r="G69" s="449" t="s">
        <v>21</v>
      </c>
      <c r="H69" s="449" t="s">
        <v>21</v>
      </c>
      <c r="I69" s="449"/>
      <c r="J69" s="449" t="s">
        <v>21</v>
      </c>
      <c r="K69" s="450" t="s">
        <v>1653</v>
      </c>
    </row>
    <row r="70" spans="1:11" s="23" customFormat="1">
      <c r="A70" s="446"/>
      <c r="B70" s="447"/>
      <c r="C70" s="446"/>
      <c r="D70" s="448"/>
      <c r="E70" s="488"/>
      <c r="F70" s="356">
        <v>1067307.7</v>
      </c>
      <c r="G70" s="449"/>
      <c r="H70" s="449"/>
      <c r="I70" s="449"/>
      <c r="J70" s="449"/>
      <c r="K70" s="450"/>
    </row>
    <row r="71" spans="1:11" s="23" customFormat="1">
      <c r="A71" s="446"/>
      <c r="B71" s="447"/>
      <c r="C71" s="446"/>
      <c r="D71" s="448"/>
      <c r="E71" s="488"/>
      <c r="F71" s="356" t="s">
        <v>23</v>
      </c>
      <c r="G71" s="449"/>
      <c r="H71" s="449"/>
      <c r="I71" s="449"/>
      <c r="J71" s="449"/>
      <c r="K71" s="450"/>
    </row>
    <row r="72" spans="1:11" s="23" customFormat="1" ht="92.25" customHeight="1">
      <c r="A72" s="446"/>
      <c r="B72" s="447"/>
      <c r="C72" s="446"/>
      <c r="D72" s="448"/>
      <c r="E72" s="488"/>
      <c r="F72" s="356">
        <v>789807.8</v>
      </c>
      <c r="G72" s="449"/>
      <c r="H72" s="449"/>
      <c r="I72" s="449"/>
      <c r="J72" s="449"/>
      <c r="K72" s="450"/>
    </row>
    <row r="73" spans="1:11" ht="20.25" customHeight="1">
      <c r="A73" s="666" t="s">
        <v>18</v>
      </c>
      <c r="B73" s="667" t="s">
        <v>454</v>
      </c>
      <c r="C73" s="666" t="s">
        <v>20</v>
      </c>
      <c r="D73" s="668"/>
      <c r="E73" s="358" t="s">
        <v>22</v>
      </c>
      <c r="F73" s="358" t="s">
        <v>22</v>
      </c>
      <c r="G73" s="669" t="s">
        <v>21</v>
      </c>
      <c r="H73" s="669" t="s">
        <v>21</v>
      </c>
      <c r="I73" s="669"/>
      <c r="J73" s="669" t="s">
        <v>21</v>
      </c>
      <c r="K73" s="682"/>
    </row>
    <row r="74" spans="1:11">
      <c r="A74" s="666"/>
      <c r="B74" s="667"/>
      <c r="C74" s="666"/>
      <c r="D74" s="668"/>
      <c r="E74" s="363">
        <v>200000</v>
      </c>
      <c r="F74" s="358">
        <v>0</v>
      </c>
      <c r="G74" s="669"/>
      <c r="H74" s="669"/>
      <c r="I74" s="669"/>
      <c r="J74" s="669"/>
      <c r="K74" s="682"/>
    </row>
    <row r="75" spans="1:11">
      <c r="A75" s="666"/>
      <c r="B75" s="667"/>
      <c r="C75" s="666"/>
      <c r="D75" s="668"/>
      <c r="E75" s="671"/>
      <c r="F75" s="358" t="s">
        <v>23</v>
      </c>
      <c r="G75" s="669"/>
      <c r="H75" s="669"/>
      <c r="I75" s="669"/>
      <c r="J75" s="669"/>
      <c r="K75" s="682"/>
    </row>
    <row r="76" spans="1:11" ht="18.75" customHeight="1">
      <c r="A76" s="666"/>
      <c r="B76" s="667"/>
      <c r="C76" s="666"/>
      <c r="D76" s="668"/>
      <c r="E76" s="671"/>
      <c r="F76" s="358">
        <v>0</v>
      </c>
      <c r="G76" s="669"/>
      <c r="H76" s="669"/>
      <c r="I76" s="669"/>
      <c r="J76" s="669"/>
      <c r="K76" s="682"/>
    </row>
    <row r="77" spans="1:11" ht="20.25" customHeight="1">
      <c r="A77" s="666" t="s">
        <v>18</v>
      </c>
      <c r="B77" s="667" t="s">
        <v>455</v>
      </c>
      <c r="C77" s="666" t="s">
        <v>20</v>
      </c>
      <c r="D77" s="668"/>
      <c r="E77" s="358" t="s">
        <v>22</v>
      </c>
      <c r="F77" s="358" t="s">
        <v>22</v>
      </c>
      <c r="G77" s="669" t="s">
        <v>21</v>
      </c>
      <c r="H77" s="669" t="s">
        <v>21</v>
      </c>
      <c r="I77" s="669"/>
      <c r="J77" s="669" t="s">
        <v>21</v>
      </c>
      <c r="K77" s="682"/>
    </row>
    <row r="78" spans="1:11">
      <c r="A78" s="666"/>
      <c r="B78" s="667"/>
      <c r="C78" s="666"/>
      <c r="D78" s="668"/>
      <c r="E78" s="363">
        <v>1000000</v>
      </c>
      <c r="F78" s="358">
        <v>0</v>
      </c>
      <c r="G78" s="669"/>
      <c r="H78" s="669"/>
      <c r="I78" s="669"/>
      <c r="J78" s="669"/>
      <c r="K78" s="682"/>
    </row>
    <row r="79" spans="1:11">
      <c r="A79" s="666"/>
      <c r="B79" s="667"/>
      <c r="C79" s="666"/>
      <c r="D79" s="668"/>
      <c r="E79" s="671"/>
      <c r="F79" s="358" t="s">
        <v>23</v>
      </c>
      <c r="G79" s="669"/>
      <c r="H79" s="669"/>
      <c r="I79" s="669"/>
      <c r="J79" s="669"/>
      <c r="K79" s="682"/>
    </row>
    <row r="80" spans="1:11" ht="17.25" customHeight="1">
      <c r="A80" s="666"/>
      <c r="B80" s="667"/>
      <c r="C80" s="666"/>
      <c r="D80" s="668"/>
      <c r="E80" s="671"/>
      <c r="F80" s="358">
        <v>0</v>
      </c>
      <c r="G80" s="669"/>
      <c r="H80" s="669"/>
      <c r="I80" s="669"/>
      <c r="J80" s="669"/>
      <c r="K80" s="682"/>
    </row>
  </sheetData>
  <mergeCells count="163">
    <mergeCell ref="K69:K72"/>
    <mergeCell ref="A49:A52"/>
    <mergeCell ref="B49:B52"/>
    <mergeCell ref="C49:C52"/>
    <mergeCell ref="D49:D52"/>
    <mergeCell ref="G49:G52"/>
    <mergeCell ref="H49:I52"/>
    <mergeCell ref="J49:J52"/>
    <mergeCell ref="K49:K52"/>
    <mergeCell ref="E49:E52"/>
    <mergeCell ref="K61:K64"/>
    <mergeCell ref="E63:E64"/>
    <mergeCell ref="A65:A68"/>
    <mergeCell ref="B65:B68"/>
    <mergeCell ref="C65:C68"/>
    <mergeCell ref="D65:D68"/>
    <mergeCell ref="G65:G68"/>
    <mergeCell ref="H65:I68"/>
    <mergeCell ref="J65:J68"/>
    <mergeCell ref="K65:K68"/>
    <mergeCell ref="A61:A64"/>
    <mergeCell ref="B61:B64"/>
    <mergeCell ref="C61:C64"/>
    <mergeCell ref="D61:D64"/>
    <mergeCell ref="A1:A4"/>
    <mergeCell ref="B1:B4"/>
    <mergeCell ref="C1:C4"/>
    <mergeCell ref="D1:D4"/>
    <mergeCell ref="G1:G4"/>
    <mergeCell ref="H1:H4"/>
    <mergeCell ref="J5:J8"/>
    <mergeCell ref="K5:K8"/>
    <mergeCell ref="E7:E8"/>
    <mergeCell ref="G9:G12"/>
    <mergeCell ref="H9:I12"/>
    <mergeCell ref="J9:J12"/>
    <mergeCell ref="K9:K12"/>
    <mergeCell ref="E11:E12"/>
    <mergeCell ref="I1:I4"/>
    <mergeCell ref="J1:J4"/>
    <mergeCell ref="K1:K4"/>
    <mergeCell ref="G5:G8"/>
    <mergeCell ref="H5:H8"/>
    <mergeCell ref="I5:I8"/>
    <mergeCell ref="G13:G16"/>
    <mergeCell ref="H13:I16"/>
    <mergeCell ref="J13:J16"/>
    <mergeCell ref="K13:K16"/>
    <mergeCell ref="E15:E16"/>
    <mergeCell ref="G17:G20"/>
    <mergeCell ref="H17:I20"/>
    <mergeCell ref="J17:J20"/>
    <mergeCell ref="K17:K20"/>
    <mergeCell ref="E19:E20"/>
    <mergeCell ref="E26:E27"/>
    <mergeCell ref="H28:I28"/>
    <mergeCell ref="A29:A32"/>
    <mergeCell ref="B29:B32"/>
    <mergeCell ref="C29:C32"/>
    <mergeCell ref="D29:D32"/>
    <mergeCell ref="G29:G32"/>
    <mergeCell ref="H29:I32"/>
    <mergeCell ref="G21:K23"/>
    <mergeCell ref="E22:E23"/>
    <mergeCell ref="A24:A27"/>
    <mergeCell ref="B24:B27"/>
    <mergeCell ref="C24:C27"/>
    <mergeCell ref="D24:D27"/>
    <mergeCell ref="G24:G27"/>
    <mergeCell ref="H24:I27"/>
    <mergeCell ref="J24:J27"/>
    <mergeCell ref="K24:K27"/>
    <mergeCell ref="A5:A23"/>
    <mergeCell ref="B5:B23"/>
    <mergeCell ref="C5:C23"/>
    <mergeCell ref="D5:D23"/>
    <mergeCell ref="J29:J32"/>
    <mergeCell ref="K29:K32"/>
    <mergeCell ref="E31:E32"/>
    <mergeCell ref="A33:A36"/>
    <mergeCell ref="B33:B36"/>
    <mergeCell ref="C33:C36"/>
    <mergeCell ref="D33:D36"/>
    <mergeCell ref="G33:G36"/>
    <mergeCell ref="H33:I36"/>
    <mergeCell ref="J33:J36"/>
    <mergeCell ref="E39:E40"/>
    <mergeCell ref="A41:A44"/>
    <mergeCell ref="B41:B44"/>
    <mergeCell ref="C41:C44"/>
    <mergeCell ref="D41:D44"/>
    <mergeCell ref="G41:G44"/>
    <mergeCell ref="K33:K36"/>
    <mergeCell ref="E35:E36"/>
    <mergeCell ref="A37:A40"/>
    <mergeCell ref="B37:B40"/>
    <mergeCell ref="C37:C40"/>
    <mergeCell ref="D37:D40"/>
    <mergeCell ref="G37:G40"/>
    <mergeCell ref="H37:I40"/>
    <mergeCell ref="J37:J40"/>
    <mergeCell ref="K37:K40"/>
    <mergeCell ref="H41:I44"/>
    <mergeCell ref="J41:J44"/>
    <mergeCell ref="K41:K44"/>
    <mergeCell ref="E43:E44"/>
    <mergeCell ref="A45:A48"/>
    <mergeCell ref="B45:B48"/>
    <mergeCell ref="C45:C48"/>
    <mergeCell ref="D45:D48"/>
    <mergeCell ref="G45:G48"/>
    <mergeCell ref="H45:I48"/>
    <mergeCell ref="J45:J48"/>
    <mergeCell ref="K45:K48"/>
    <mergeCell ref="E47:E48"/>
    <mergeCell ref="G61:G64"/>
    <mergeCell ref="H61:I64"/>
    <mergeCell ref="J61:J64"/>
    <mergeCell ref="E67:E68"/>
    <mergeCell ref="J57:J60"/>
    <mergeCell ref="A77:A80"/>
    <mergeCell ref="B77:B80"/>
    <mergeCell ref="C77:C80"/>
    <mergeCell ref="D77:D80"/>
    <mergeCell ref="G77:G80"/>
    <mergeCell ref="H77:I80"/>
    <mergeCell ref="A73:A76"/>
    <mergeCell ref="B73:B76"/>
    <mergeCell ref="C73:C76"/>
    <mergeCell ref="D73:D76"/>
    <mergeCell ref="G73:G76"/>
    <mergeCell ref="A69:A72"/>
    <mergeCell ref="B69:B72"/>
    <mergeCell ref="C69:C72"/>
    <mergeCell ref="D69:D72"/>
    <mergeCell ref="E69:E72"/>
    <mergeCell ref="G69:G72"/>
    <mergeCell ref="H69:I72"/>
    <mergeCell ref="J69:J72"/>
    <mergeCell ref="K57:K60"/>
    <mergeCell ref="J77:J80"/>
    <mergeCell ref="K77:K80"/>
    <mergeCell ref="E79:E80"/>
    <mergeCell ref="H73:I76"/>
    <mergeCell ref="J73:J76"/>
    <mergeCell ref="K73:K76"/>
    <mergeCell ref="E75:E76"/>
    <mergeCell ref="A53:A56"/>
    <mergeCell ref="B53:B56"/>
    <mergeCell ref="C53:C56"/>
    <mergeCell ref="D53:D56"/>
    <mergeCell ref="G53:G56"/>
    <mergeCell ref="H53:I56"/>
    <mergeCell ref="J53:J56"/>
    <mergeCell ref="K53:K56"/>
    <mergeCell ref="E53:E56"/>
    <mergeCell ref="A57:A60"/>
    <mergeCell ref="B57:B60"/>
    <mergeCell ref="C57:C60"/>
    <mergeCell ref="D57:D60"/>
    <mergeCell ref="E57:E60"/>
    <mergeCell ref="G57:G60"/>
    <mergeCell ref="H57:I60"/>
  </mergeCells>
  <pageMargins left="0.98425196850393704" right="0.19685039370078741" top="0.74803149606299213" bottom="0.74803149606299213" header="0.31496062992125984" footer="0.31496062992125984"/>
  <pageSetup paperSize="8" firstPageNumber="92" orientation="portrait" useFirstPageNumber="1" r:id="rId1"/>
  <headerFooter>
    <oddFooter>&amp;R&amp;P</oddFooter>
  </headerFooter>
</worksheet>
</file>

<file path=xl/worksheets/sheet52.xml><?xml version="1.0" encoding="utf-8"?>
<worksheet xmlns="http://schemas.openxmlformats.org/spreadsheetml/2006/main" xmlns:r="http://schemas.openxmlformats.org/officeDocument/2006/relationships">
  <dimension ref="A2:K57"/>
  <sheetViews>
    <sheetView topLeftCell="B39" workbookViewId="0">
      <selection activeCell="K21" sqref="K21:K24"/>
    </sheetView>
  </sheetViews>
  <sheetFormatPr defaultRowHeight="15"/>
  <cols>
    <col min="2" max="2" width="20.85546875" customWidth="1"/>
    <col min="4" max="4" width="9" customWidth="1"/>
    <col min="5" max="5" width="10" customWidth="1"/>
    <col min="6" max="6" width="11.7109375" customWidth="1"/>
    <col min="10" max="10" width="11.7109375" customWidth="1"/>
    <col min="11" max="11" width="22.140625" customWidth="1"/>
  </cols>
  <sheetData>
    <row r="2" spans="1:11" ht="210" customHeight="1">
      <c r="A2" s="685" t="s">
        <v>15</v>
      </c>
      <c r="B2" s="673" t="s">
        <v>462</v>
      </c>
      <c r="C2" s="674" t="s">
        <v>20</v>
      </c>
      <c r="D2" s="672"/>
      <c r="E2" s="367" t="s">
        <v>22</v>
      </c>
      <c r="F2" s="367" t="s">
        <v>22</v>
      </c>
      <c r="G2" s="675" t="s">
        <v>413</v>
      </c>
      <c r="H2" s="672">
        <v>6</v>
      </c>
      <c r="I2" s="672"/>
      <c r="J2" s="672" t="s">
        <v>1007</v>
      </c>
      <c r="K2" s="672" t="s">
        <v>1659</v>
      </c>
    </row>
    <row r="3" spans="1:11" ht="15" hidden="1" customHeight="1">
      <c r="A3" s="686"/>
      <c r="B3" s="673"/>
      <c r="C3" s="674"/>
      <c r="D3" s="672"/>
      <c r="E3" s="367"/>
      <c r="F3" s="366"/>
      <c r="G3" s="675"/>
      <c r="H3" s="672"/>
      <c r="I3" s="672"/>
      <c r="J3" s="672"/>
      <c r="K3" s="672"/>
    </row>
    <row r="4" spans="1:11" ht="15" hidden="1" customHeight="1">
      <c r="A4" s="686"/>
      <c r="B4" s="673"/>
      <c r="C4" s="674"/>
      <c r="D4" s="672"/>
      <c r="E4" s="671"/>
      <c r="F4" s="366" t="s">
        <v>23</v>
      </c>
      <c r="G4" s="675"/>
      <c r="H4" s="672"/>
      <c r="I4" s="672"/>
      <c r="J4" s="672"/>
      <c r="K4" s="672"/>
    </row>
    <row r="5" spans="1:11" ht="33" hidden="1" customHeight="1">
      <c r="A5" s="686"/>
      <c r="B5" s="673"/>
      <c r="C5" s="674"/>
      <c r="D5" s="672"/>
      <c r="E5" s="671"/>
      <c r="F5" s="366"/>
      <c r="G5" s="675"/>
      <c r="H5" s="672"/>
      <c r="I5" s="672"/>
      <c r="J5" s="672"/>
      <c r="K5" s="672"/>
    </row>
    <row r="6" spans="1:11" ht="20.25" hidden="1" customHeight="1">
      <c r="A6" s="686"/>
      <c r="B6" s="673"/>
      <c r="C6" s="674"/>
      <c r="D6" s="672"/>
      <c r="E6" s="367" t="s">
        <v>22</v>
      </c>
      <c r="F6" s="366" t="s">
        <v>22</v>
      </c>
      <c r="G6" s="669" t="s">
        <v>21</v>
      </c>
      <c r="H6" s="669" t="s">
        <v>21</v>
      </c>
      <c r="I6" s="669"/>
      <c r="J6" s="669" t="s">
        <v>21</v>
      </c>
      <c r="K6" s="670"/>
    </row>
    <row r="7" spans="1:11" ht="15" hidden="1" customHeight="1">
      <c r="A7" s="686"/>
      <c r="B7" s="673"/>
      <c r="C7" s="674"/>
      <c r="D7" s="672"/>
      <c r="E7" s="300">
        <v>59166800</v>
      </c>
      <c r="F7" s="366"/>
      <c r="G7" s="669"/>
      <c r="H7" s="669"/>
      <c r="I7" s="669"/>
      <c r="J7" s="669"/>
      <c r="K7" s="670"/>
    </row>
    <row r="8" spans="1:11" ht="15" hidden="1" customHeight="1">
      <c r="A8" s="686"/>
      <c r="B8" s="673"/>
      <c r="C8" s="674"/>
      <c r="D8" s="672"/>
      <c r="E8" s="671"/>
      <c r="F8" s="366" t="s">
        <v>23</v>
      </c>
      <c r="G8" s="669"/>
      <c r="H8" s="669"/>
      <c r="I8" s="669"/>
      <c r="J8" s="669"/>
      <c r="K8" s="670"/>
    </row>
    <row r="9" spans="1:11" ht="15" hidden="1" customHeight="1">
      <c r="A9" s="686"/>
      <c r="B9" s="673"/>
      <c r="C9" s="674"/>
      <c r="D9" s="672"/>
      <c r="E9" s="671"/>
      <c r="F9" s="366"/>
      <c r="G9" s="669"/>
      <c r="H9" s="669"/>
      <c r="I9" s="669"/>
      <c r="J9" s="669"/>
      <c r="K9" s="670"/>
    </row>
    <row r="10" spans="1:11" ht="20.25" hidden="1" customHeight="1">
      <c r="A10" s="686"/>
      <c r="B10" s="673"/>
      <c r="C10" s="674"/>
      <c r="D10" s="672"/>
      <c r="E10" s="367" t="s">
        <v>22</v>
      </c>
      <c r="F10" s="366" t="s">
        <v>22</v>
      </c>
      <c r="G10" s="669" t="s">
        <v>21</v>
      </c>
      <c r="H10" s="669" t="s">
        <v>21</v>
      </c>
      <c r="I10" s="669"/>
      <c r="J10" s="669" t="s">
        <v>21</v>
      </c>
      <c r="K10" s="670"/>
    </row>
    <row r="11" spans="1:11" ht="15" hidden="1" customHeight="1">
      <c r="A11" s="686"/>
      <c r="B11" s="673"/>
      <c r="C11" s="674"/>
      <c r="D11" s="672"/>
      <c r="E11" s="300">
        <v>35070000</v>
      </c>
      <c r="F11" s="366"/>
      <c r="G11" s="669"/>
      <c r="H11" s="669"/>
      <c r="I11" s="669"/>
      <c r="J11" s="669"/>
      <c r="K11" s="670"/>
    </row>
    <row r="12" spans="1:11" ht="15" hidden="1" customHeight="1">
      <c r="A12" s="686"/>
      <c r="B12" s="673"/>
      <c r="C12" s="674"/>
      <c r="D12" s="672"/>
      <c r="E12" s="671"/>
      <c r="F12" s="366" t="s">
        <v>23</v>
      </c>
      <c r="G12" s="669"/>
      <c r="H12" s="669"/>
      <c r="I12" s="669"/>
      <c r="J12" s="669"/>
      <c r="K12" s="670"/>
    </row>
    <row r="13" spans="1:11" ht="15" hidden="1" customHeight="1">
      <c r="A13" s="686"/>
      <c r="B13" s="673"/>
      <c r="C13" s="674"/>
      <c r="D13" s="672"/>
      <c r="E13" s="671"/>
      <c r="F13" s="366"/>
      <c r="G13" s="669"/>
      <c r="H13" s="669"/>
      <c r="I13" s="669"/>
      <c r="J13" s="669"/>
      <c r="K13" s="670"/>
    </row>
    <row r="14" spans="1:11" ht="20.25" hidden="1" customHeight="1">
      <c r="A14" s="686"/>
      <c r="B14" s="673"/>
      <c r="C14" s="674"/>
      <c r="D14" s="672"/>
      <c r="E14" s="367" t="s">
        <v>22</v>
      </c>
      <c r="F14" s="366" t="s">
        <v>22</v>
      </c>
      <c r="G14" s="669" t="s">
        <v>21</v>
      </c>
      <c r="H14" s="669" t="s">
        <v>21</v>
      </c>
      <c r="I14" s="669"/>
      <c r="J14" s="669" t="s">
        <v>21</v>
      </c>
      <c r="K14" s="670"/>
    </row>
    <row r="15" spans="1:11" ht="15" hidden="1" customHeight="1">
      <c r="A15" s="686"/>
      <c r="B15" s="673"/>
      <c r="C15" s="674"/>
      <c r="D15" s="672"/>
      <c r="E15" s="300">
        <v>1100000</v>
      </c>
      <c r="F15" s="366"/>
      <c r="G15" s="669"/>
      <c r="H15" s="669"/>
      <c r="I15" s="669"/>
      <c r="J15" s="669"/>
      <c r="K15" s="670"/>
    </row>
    <row r="16" spans="1:11" ht="15" hidden="1" customHeight="1">
      <c r="A16" s="686"/>
      <c r="B16" s="673"/>
      <c r="C16" s="674"/>
      <c r="D16" s="672"/>
      <c r="E16" s="671"/>
      <c r="F16" s="366" t="s">
        <v>23</v>
      </c>
      <c r="G16" s="669"/>
      <c r="H16" s="669"/>
      <c r="I16" s="669"/>
      <c r="J16" s="669"/>
      <c r="K16" s="670"/>
    </row>
    <row r="17" spans="1:11" ht="15" hidden="1" customHeight="1">
      <c r="A17" s="686"/>
      <c r="B17" s="673"/>
      <c r="C17" s="674"/>
      <c r="D17" s="672"/>
      <c r="E17" s="671"/>
      <c r="F17" s="366"/>
      <c r="G17" s="669"/>
      <c r="H17" s="669"/>
      <c r="I17" s="669"/>
      <c r="J17" s="669"/>
      <c r="K17" s="670"/>
    </row>
    <row r="18" spans="1:11">
      <c r="A18" s="686"/>
      <c r="B18" s="673"/>
      <c r="C18" s="674"/>
      <c r="D18" s="672"/>
      <c r="E18" s="367">
        <f>E22+E26+E31+E35</f>
        <v>11670000</v>
      </c>
      <c r="F18" s="367">
        <f>F35+F47</f>
        <v>1709121.59</v>
      </c>
      <c r="G18" s="669"/>
      <c r="H18" s="669"/>
      <c r="I18" s="669"/>
      <c r="J18" s="669"/>
      <c r="K18" s="669"/>
    </row>
    <row r="19" spans="1:11">
      <c r="A19" s="686"/>
      <c r="B19" s="673"/>
      <c r="C19" s="674"/>
      <c r="D19" s="672"/>
      <c r="E19" s="671"/>
      <c r="F19" s="367" t="s">
        <v>23</v>
      </c>
      <c r="G19" s="669"/>
      <c r="H19" s="669"/>
      <c r="I19" s="669"/>
      <c r="J19" s="669"/>
      <c r="K19" s="669"/>
    </row>
    <row r="20" spans="1:11">
      <c r="A20" s="687"/>
      <c r="B20" s="673"/>
      <c r="C20" s="674"/>
      <c r="D20" s="672"/>
      <c r="E20" s="671"/>
      <c r="F20" s="367">
        <f>F37+F49</f>
        <v>1641618.6099999999</v>
      </c>
      <c r="G20" s="669"/>
      <c r="H20" s="669"/>
      <c r="I20" s="669"/>
      <c r="J20" s="669"/>
      <c r="K20" s="669"/>
    </row>
    <row r="21" spans="1:11" ht="20.25" customHeight="1">
      <c r="A21" s="717" t="s">
        <v>18</v>
      </c>
      <c r="B21" s="667" t="s">
        <v>463</v>
      </c>
      <c r="C21" s="666" t="s">
        <v>20</v>
      </c>
      <c r="D21" s="668"/>
      <c r="E21" s="367" t="s">
        <v>22</v>
      </c>
      <c r="F21" s="367" t="s">
        <v>22</v>
      </c>
      <c r="G21" s="669" t="s">
        <v>21</v>
      </c>
      <c r="H21" s="669" t="s">
        <v>21</v>
      </c>
      <c r="I21" s="669"/>
      <c r="J21" s="669" t="s">
        <v>21</v>
      </c>
      <c r="K21" s="670"/>
    </row>
    <row r="22" spans="1:11">
      <c r="A22" s="718"/>
      <c r="B22" s="667"/>
      <c r="C22" s="666"/>
      <c r="D22" s="668"/>
      <c r="E22" s="368">
        <v>320000</v>
      </c>
      <c r="F22" s="367">
        <v>0</v>
      </c>
      <c r="G22" s="669"/>
      <c r="H22" s="669"/>
      <c r="I22" s="669"/>
      <c r="J22" s="669"/>
      <c r="K22" s="670"/>
    </row>
    <row r="23" spans="1:11">
      <c r="A23" s="718"/>
      <c r="B23" s="667"/>
      <c r="C23" s="666"/>
      <c r="D23" s="668"/>
      <c r="E23" s="671"/>
      <c r="F23" s="367" t="s">
        <v>23</v>
      </c>
      <c r="G23" s="669"/>
      <c r="H23" s="669"/>
      <c r="I23" s="669"/>
      <c r="J23" s="669"/>
      <c r="K23" s="670"/>
    </row>
    <row r="24" spans="1:11" ht="27.75" customHeight="1">
      <c r="A24" s="719"/>
      <c r="B24" s="667"/>
      <c r="C24" s="666"/>
      <c r="D24" s="668"/>
      <c r="E24" s="671"/>
      <c r="F24" s="367">
        <v>0</v>
      </c>
      <c r="G24" s="669"/>
      <c r="H24" s="669"/>
      <c r="I24" s="669"/>
      <c r="J24" s="669"/>
      <c r="K24" s="670"/>
    </row>
    <row r="25" spans="1:11" ht="20.25" customHeight="1">
      <c r="A25" s="717" t="s">
        <v>18</v>
      </c>
      <c r="B25" s="667" t="s">
        <v>464</v>
      </c>
      <c r="C25" s="666" t="s">
        <v>20</v>
      </c>
      <c r="D25" s="668"/>
      <c r="E25" s="367" t="s">
        <v>22</v>
      </c>
      <c r="F25" s="367" t="s">
        <v>22</v>
      </c>
      <c r="G25" s="669" t="s">
        <v>21</v>
      </c>
      <c r="H25" s="669" t="s">
        <v>21</v>
      </c>
      <c r="I25" s="669"/>
      <c r="J25" s="669" t="s">
        <v>21</v>
      </c>
      <c r="K25" s="670"/>
    </row>
    <row r="26" spans="1:11">
      <c r="A26" s="718"/>
      <c r="B26" s="667"/>
      <c r="C26" s="666"/>
      <c r="D26" s="668"/>
      <c r="E26" s="368">
        <v>700000</v>
      </c>
      <c r="F26" s="367">
        <v>0</v>
      </c>
      <c r="G26" s="669"/>
      <c r="H26" s="669"/>
      <c r="I26" s="669"/>
      <c r="J26" s="669"/>
      <c r="K26" s="670"/>
    </row>
    <row r="27" spans="1:11">
      <c r="A27" s="718"/>
      <c r="B27" s="667"/>
      <c r="C27" s="666"/>
      <c r="D27" s="668"/>
      <c r="E27" s="733"/>
      <c r="F27" s="367" t="s">
        <v>23</v>
      </c>
      <c r="G27" s="669"/>
      <c r="H27" s="669"/>
      <c r="I27" s="669"/>
      <c r="J27" s="669"/>
      <c r="K27" s="670"/>
    </row>
    <row r="28" spans="1:11" ht="19.5" customHeight="1">
      <c r="A28" s="718"/>
      <c r="B28" s="667"/>
      <c r="C28" s="666"/>
      <c r="D28" s="668"/>
      <c r="E28" s="750"/>
      <c r="F28" s="369">
        <v>0</v>
      </c>
      <c r="G28" s="669"/>
      <c r="H28" s="669"/>
      <c r="I28" s="669"/>
      <c r="J28" s="669"/>
      <c r="K28" s="670"/>
    </row>
    <row r="29" spans="1:11" ht="15" hidden="1" customHeight="1">
      <c r="A29" s="719"/>
      <c r="B29" s="667"/>
      <c r="C29" s="666"/>
      <c r="D29" s="668"/>
      <c r="E29" s="750"/>
      <c r="F29" s="367"/>
      <c r="G29" s="669"/>
      <c r="H29" s="669"/>
      <c r="I29" s="669"/>
      <c r="J29" s="669"/>
      <c r="K29" s="670"/>
    </row>
    <row r="30" spans="1:11" ht="20.25" customHeight="1">
      <c r="A30" s="717" t="s">
        <v>18</v>
      </c>
      <c r="B30" s="667" t="s">
        <v>465</v>
      </c>
      <c r="C30" s="666" t="s">
        <v>20</v>
      </c>
      <c r="D30" s="668"/>
      <c r="E30" s="367" t="s">
        <v>22</v>
      </c>
      <c r="F30" s="367" t="s">
        <v>22</v>
      </c>
      <c r="G30" s="669" t="s">
        <v>21</v>
      </c>
      <c r="H30" s="669" t="s">
        <v>21</v>
      </c>
      <c r="I30" s="669"/>
      <c r="J30" s="669" t="s">
        <v>21</v>
      </c>
      <c r="K30" s="670"/>
    </row>
    <row r="31" spans="1:11">
      <c r="A31" s="718"/>
      <c r="B31" s="667"/>
      <c r="C31" s="666"/>
      <c r="D31" s="668"/>
      <c r="E31" s="368">
        <v>3100000</v>
      </c>
      <c r="F31" s="367">
        <v>0</v>
      </c>
      <c r="G31" s="669"/>
      <c r="H31" s="669"/>
      <c r="I31" s="669"/>
      <c r="J31" s="669"/>
      <c r="K31" s="670"/>
    </row>
    <row r="32" spans="1:11">
      <c r="A32" s="718"/>
      <c r="B32" s="667"/>
      <c r="C32" s="666"/>
      <c r="D32" s="668"/>
      <c r="E32" s="671"/>
      <c r="F32" s="367" t="s">
        <v>23</v>
      </c>
      <c r="G32" s="669"/>
      <c r="H32" s="669"/>
      <c r="I32" s="669"/>
      <c r="J32" s="669"/>
      <c r="K32" s="670"/>
    </row>
    <row r="33" spans="1:11" ht="25.5" customHeight="1">
      <c r="A33" s="719"/>
      <c r="B33" s="667"/>
      <c r="C33" s="666"/>
      <c r="D33" s="668"/>
      <c r="E33" s="671"/>
      <c r="F33" s="367">
        <v>0</v>
      </c>
      <c r="G33" s="669"/>
      <c r="H33" s="669"/>
      <c r="I33" s="669"/>
      <c r="J33" s="669"/>
      <c r="K33" s="670"/>
    </row>
    <row r="34" spans="1:11" ht="20.25" customHeight="1">
      <c r="A34" s="717" t="s">
        <v>18</v>
      </c>
      <c r="B34" s="667" t="s">
        <v>466</v>
      </c>
      <c r="C34" s="666" t="s">
        <v>20</v>
      </c>
      <c r="D34" s="668"/>
      <c r="E34" s="367" t="s">
        <v>22</v>
      </c>
      <c r="F34" s="367" t="s">
        <v>22</v>
      </c>
      <c r="G34" s="669" t="s">
        <v>21</v>
      </c>
      <c r="H34" s="669" t="s">
        <v>21</v>
      </c>
      <c r="I34" s="669"/>
      <c r="J34" s="669" t="s">
        <v>21</v>
      </c>
      <c r="K34" s="670"/>
    </row>
    <row r="35" spans="1:11">
      <c r="A35" s="718"/>
      <c r="B35" s="667"/>
      <c r="C35" s="666"/>
      <c r="D35" s="668"/>
      <c r="E35" s="368">
        <v>7550000</v>
      </c>
      <c r="F35" s="367">
        <f>F39+F43</f>
        <v>1260000</v>
      </c>
      <c r="G35" s="669"/>
      <c r="H35" s="669"/>
      <c r="I35" s="669"/>
      <c r="J35" s="669"/>
      <c r="K35" s="670"/>
    </row>
    <row r="36" spans="1:11">
      <c r="A36" s="718"/>
      <c r="B36" s="667"/>
      <c r="C36" s="666"/>
      <c r="D36" s="668"/>
      <c r="E36" s="671"/>
      <c r="F36" s="367" t="s">
        <v>23</v>
      </c>
      <c r="G36" s="669"/>
      <c r="H36" s="669"/>
      <c r="I36" s="669"/>
      <c r="J36" s="669"/>
      <c r="K36" s="670"/>
    </row>
    <row r="37" spans="1:11" ht="72.75" customHeight="1">
      <c r="A37" s="719"/>
      <c r="B37" s="667"/>
      <c r="C37" s="666"/>
      <c r="D37" s="668"/>
      <c r="E37" s="671"/>
      <c r="F37" s="367">
        <f>F41+F45</f>
        <v>1260000</v>
      </c>
      <c r="G37" s="669"/>
      <c r="H37" s="669"/>
      <c r="I37" s="669"/>
      <c r="J37" s="669"/>
      <c r="K37" s="670"/>
    </row>
    <row r="38" spans="1:11" s="23" customFormat="1" ht="20.25" customHeight="1">
      <c r="A38" s="501"/>
      <c r="B38" s="493" t="s">
        <v>1252</v>
      </c>
      <c r="C38" s="446"/>
      <c r="D38" s="448"/>
      <c r="E38" s="448"/>
      <c r="F38" s="365" t="s">
        <v>22</v>
      </c>
      <c r="G38" s="449" t="s">
        <v>21</v>
      </c>
      <c r="H38" s="449" t="s">
        <v>21</v>
      </c>
      <c r="I38" s="449"/>
      <c r="J38" s="449" t="s">
        <v>21</v>
      </c>
      <c r="K38" s="482" t="s">
        <v>1253</v>
      </c>
    </row>
    <row r="39" spans="1:11" s="23" customFormat="1">
      <c r="A39" s="502"/>
      <c r="B39" s="493"/>
      <c r="C39" s="446"/>
      <c r="D39" s="448"/>
      <c r="E39" s="488"/>
      <c r="F39" s="365">
        <v>756000</v>
      </c>
      <c r="G39" s="449"/>
      <c r="H39" s="449"/>
      <c r="I39" s="449"/>
      <c r="J39" s="449"/>
      <c r="K39" s="482"/>
    </row>
    <row r="40" spans="1:11" s="23" customFormat="1">
      <c r="A40" s="502"/>
      <c r="B40" s="493"/>
      <c r="C40" s="446"/>
      <c r="D40" s="448"/>
      <c r="E40" s="488"/>
      <c r="F40" s="365" t="s">
        <v>23</v>
      </c>
      <c r="G40" s="449"/>
      <c r="H40" s="449"/>
      <c r="I40" s="449"/>
      <c r="J40" s="449"/>
      <c r="K40" s="482"/>
    </row>
    <row r="41" spans="1:11" s="23" customFormat="1" ht="37.5" customHeight="1">
      <c r="A41" s="503"/>
      <c r="B41" s="493"/>
      <c r="C41" s="446"/>
      <c r="D41" s="448"/>
      <c r="E41" s="488"/>
      <c r="F41" s="365">
        <v>756000</v>
      </c>
      <c r="G41" s="449"/>
      <c r="H41" s="449"/>
      <c r="I41" s="449"/>
      <c r="J41" s="449"/>
      <c r="K41" s="482"/>
    </row>
    <row r="42" spans="1:11" s="23" customFormat="1" ht="20.25" customHeight="1">
      <c r="A42" s="501"/>
      <c r="B42" s="493" t="s">
        <v>1254</v>
      </c>
      <c r="C42" s="446"/>
      <c r="D42" s="448"/>
      <c r="E42" s="448"/>
      <c r="F42" s="365" t="s">
        <v>22</v>
      </c>
      <c r="G42" s="449" t="s">
        <v>21</v>
      </c>
      <c r="H42" s="449" t="s">
        <v>21</v>
      </c>
      <c r="I42" s="449"/>
      <c r="J42" s="449" t="s">
        <v>21</v>
      </c>
      <c r="K42" s="482" t="s">
        <v>1255</v>
      </c>
    </row>
    <row r="43" spans="1:11" s="23" customFormat="1">
      <c r="A43" s="502"/>
      <c r="B43" s="493"/>
      <c r="C43" s="446"/>
      <c r="D43" s="448"/>
      <c r="E43" s="488"/>
      <c r="F43" s="365">
        <v>504000</v>
      </c>
      <c r="G43" s="449"/>
      <c r="H43" s="449"/>
      <c r="I43" s="449"/>
      <c r="J43" s="449"/>
      <c r="K43" s="482"/>
    </row>
    <row r="44" spans="1:11" s="23" customFormat="1">
      <c r="A44" s="502"/>
      <c r="B44" s="493"/>
      <c r="C44" s="446"/>
      <c r="D44" s="448"/>
      <c r="E44" s="488"/>
      <c r="F44" s="365" t="s">
        <v>23</v>
      </c>
      <c r="G44" s="449"/>
      <c r="H44" s="449"/>
      <c r="I44" s="449"/>
      <c r="J44" s="449"/>
      <c r="K44" s="482"/>
    </row>
    <row r="45" spans="1:11" s="23" customFormat="1" ht="26.25" customHeight="1">
      <c r="A45" s="503"/>
      <c r="B45" s="493"/>
      <c r="C45" s="446"/>
      <c r="D45" s="448"/>
      <c r="E45" s="488"/>
      <c r="F45" s="365">
        <v>504000</v>
      </c>
      <c r="G45" s="449"/>
      <c r="H45" s="449"/>
      <c r="I45" s="449"/>
      <c r="J45" s="449"/>
      <c r="K45" s="482"/>
    </row>
    <row r="46" spans="1:11" ht="20.25" customHeight="1">
      <c r="A46" s="717" t="s">
        <v>18</v>
      </c>
      <c r="B46" s="667" t="s">
        <v>467</v>
      </c>
      <c r="C46" s="666" t="s">
        <v>20</v>
      </c>
      <c r="D46" s="668"/>
      <c r="E46" s="367" t="s">
        <v>22</v>
      </c>
      <c r="F46" s="367" t="s">
        <v>22</v>
      </c>
      <c r="G46" s="669" t="s">
        <v>21</v>
      </c>
      <c r="H46" s="669" t="s">
        <v>21</v>
      </c>
      <c r="I46" s="669"/>
      <c r="J46" s="669" t="s">
        <v>21</v>
      </c>
      <c r="K46" s="735" t="s">
        <v>1659</v>
      </c>
    </row>
    <row r="47" spans="1:11">
      <c r="A47" s="718"/>
      <c r="B47" s="667"/>
      <c r="C47" s="666"/>
      <c r="D47" s="668"/>
      <c r="E47" s="368">
        <v>730000</v>
      </c>
      <c r="F47" s="367">
        <f>F51</f>
        <v>449121.59</v>
      </c>
      <c r="G47" s="669"/>
      <c r="H47" s="669"/>
      <c r="I47" s="669"/>
      <c r="J47" s="669"/>
      <c r="K47" s="735"/>
    </row>
    <row r="48" spans="1:11">
      <c r="A48" s="718"/>
      <c r="B48" s="667"/>
      <c r="C48" s="666"/>
      <c r="D48" s="668"/>
      <c r="E48" s="671"/>
      <c r="F48" s="367" t="s">
        <v>23</v>
      </c>
      <c r="G48" s="669"/>
      <c r="H48" s="669"/>
      <c r="I48" s="669"/>
      <c r="J48" s="669"/>
      <c r="K48" s="735"/>
    </row>
    <row r="49" spans="1:11" ht="42" customHeight="1">
      <c r="A49" s="719"/>
      <c r="B49" s="667"/>
      <c r="C49" s="666"/>
      <c r="D49" s="668"/>
      <c r="E49" s="671"/>
      <c r="F49" s="367">
        <f>F53</f>
        <v>381618.61</v>
      </c>
      <c r="G49" s="669"/>
      <c r="H49" s="669"/>
      <c r="I49" s="669"/>
      <c r="J49" s="669"/>
      <c r="K49" s="735"/>
    </row>
    <row r="50" spans="1:11" s="23" customFormat="1" ht="20.25" customHeight="1">
      <c r="A50" s="501"/>
      <c r="B50" s="493" t="s">
        <v>1120</v>
      </c>
      <c r="C50" s="446"/>
      <c r="D50" s="448"/>
      <c r="E50" s="448"/>
      <c r="F50" s="365" t="s">
        <v>22</v>
      </c>
      <c r="G50" s="449" t="s">
        <v>21</v>
      </c>
      <c r="H50" s="449" t="s">
        <v>21</v>
      </c>
      <c r="I50" s="449"/>
      <c r="J50" s="449" t="s">
        <v>21</v>
      </c>
      <c r="K50" s="482" t="s">
        <v>1121</v>
      </c>
    </row>
    <row r="51" spans="1:11" s="23" customFormat="1">
      <c r="A51" s="502"/>
      <c r="B51" s="493"/>
      <c r="C51" s="446"/>
      <c r="D51" s="448"/>
      <c r="E51" s="488"/>
      <c r="F51" s="365">
        <v>449121.59</v>
      </c>
      <c r="G51" s="449"/>
      <c r="H51" s="449"/>
      <c r="I51" s="449"/>
      <c r="J51" s="449"/>
      <c r="K51" s="482"/>
    </row>
    <row r="52" spans="1:11" s="23" customFormat="1">
      <c r="A52" s="502"/>
      <c r="B52" s="493"/>
      <c r="C52" s="446"/>
      <c r="D52" s="448"/>
      <c r="E52" s="488"/>
      <c r="F52" s="365" t="s">
        <v>23</v>
      </c>
      <c r="G52" s="449"/>
      <c r="H52" s="449"/>
      <c r="I52" s="449"/>
      <c r="J52" s="449"/>
      <c r="K52" s="482"/>
    </row>
    <row r="53" spans="1:11" s="23" customFormat="1" ht="26.25" customHeight="1">
      <c r="A53" s="503"/>
      <c r="B53" s="493"/>
      <c r="C53" s="446"/>
      <c r="D53" s="448"/>
      <c r="E53" s="488"/>
      <c r="F53" s="365">
        <v>381618.61</v>
      </c>
      <c r="G53" s="449"/>
      <c r="H53" s="449"/>
      <c r="I53" s="449"/>
      <c r="J53" s="449"/>
      <c r="K53" s="482"/>
    </row>
    <row r="54" spans="1:11" ht="20.25" customHeight="1">
      <c r="A54" s="717" t="s">
        <v>18</v>
      </c>
      <c r="B54" s="667" t="s">
        <v>468</v>
      </c>
      <c r="C54" s="666" t="s">
        <v>20</v>
      </c>
      <c r="D54" s="668"/>
      <c r="E54" s="367" t="s">
        <v>22</v>
      </c>
      <c r="F54" s="367" t="s">
        <v>22</v>
      </c>
      <c r="G54" s="669" t="s">
        <v>21</v>
      </c>
      <c r="H54" s="669" t="s">
        <v>21</v>
      </c>
      <c r="I54" s="669"/>
      <c r="J54" s="669" t="s">
        <v>21</v>
      </c>
      <c r="K54" s="670"/>
    </row>
    <row r="55" spans="1:11">
      <c r="A55" s="718"/>
      <c r="B55" s="667"/>
      <c r="C55" s="666"/>
      <c r="D55" s="668"/>
      <c r="E55" s="368">
        <v>140000</v>
      </c>
      <c r="F55" s="367">
        <v>0</v>
      </c>
      <c r="G55" s="669"/>
      <c r="H55" s="669"/>
      <c r="I55" s="669"/>
      <c r="J55" s="669"/>
      <c r="K55" s="670"/>
    </row>
    <row r="56" spans="1:11">
      <c r="A56" s="718"/>
      <c r="B56" s="667"/>
      <c r="C56" s="666"/>
      <c r="D56" s="668"/>
      <c r="E56" s="671"/>
      <c r="F56" s="367" t="s">
        <v>23</v>
      </c>
      <c r="G56" s="669"/>
      <c r="H56" s="669"/>
      <c r="I56" s="669"/>
      <c r="J56" s="669"/>
      <c r="K56" s="670"/>
    </row>
    <row r="57" spans="1:11">
      <c r="A57" s="719"/>
      <c r="B57" s="667"/>
      <c r="C57" s="666"/>
      <c r="D57" s="668"/>
      <c r="E57" s="671"/>
      <c r="F57" s="367">
        <v>0</v>
      </c>
      <c r="G57" s="669"/>
      <c r="H57" s="669"/>
      <c r="I57" s="669"/>
      <c r="J57" s="669"/>
      <c r="K57" s="670"/>
    </row>
  </sheetData>
  <mergeCells count="108">
    <mergeCell ref="G42:G45"/>
    <mergeCell ref="H42:I45"/>
    <mergeCell ref="J42:J45"/>
    <mergeCell ref="K42:K45"/>
    <mergeCell ref="B38:B41"/>
    <mergeCell ref="C38:C41"/>
    <mergeCell ref="D38:D41"/>
    <mergeCell ref="E38:E41"/>
    <mergeCell ref="G38:G41"/>
    <mergeCell ref="C42:C45"/>
    <mergeCell ref="D42:D45"/>
    <mergeCell ref="E42:E45"/>
    <mergeCell ref="J10:J13"/>
    <mergeCell ref="K10:K13"/>
    <mergeCell ref="E12:E13"/>
    <mergeCell ref="H10:I13"/>
    <mergeCell ref="G14:G17"/>
    <mergeCell ref="H14:I17"/>
    <mergeCell ref="J14:J17"/>
    <mergeCell ref="K14:K17"/>
    <mergeCell ref="E16:E17"/>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K25:K29"/>
    <mergeCell ref="E27:E29"/>
    <mergeCell ref="A2:A20"/>
    <mergeCell ref="B2:B20"/>
    <mergeCell ref="C2:C20"/>
    <mergeCell ref="A30:A33"/>
    <mergeCell ref="B30:B33"/>
    <mergeCell ref="C30:C33"/>
    <mergeCell ref="D30:D33"/>
    <mergeCell ref="G30:G33"/>
    <mergeCell ref="H30:I33"/>
    <mergeCell ref="D2:D20"/>
    <mergeCell ref="G2:G5"/>
    <mergeCell ref="G10:G13"/>
    <mergeCell ref="G18:K20"/>
    <mergeCell ref="E19:E20"/>
    <mergeCell ref="I2:I5"/>
    <mergeCell ref="J2:J5"/>
    <mergeCell ref="K2:K5"/>
    <mergeCell ref="E4:E5"/>
    <mergeCell ref="G6:G9"/>
    <mergeCell ref="H6:I9"/>
    <mergeCell ref="J6:J9"/>
    <mergeCell ref="K6:K9"/>
    <mergeCell ref="E8:E9"/>
    <mergeCell ref="H2:H5"/>
    <mergeCell ref="J30:J33"/>
    <mergeCell ref="K30:K33"/>
    <mergeCell ref="E32:E33"/>
    <mergeCell ref="J34:J37"/>
    <mergeCell ref="K34:K37"/>
    <mergeCell ref="E36:E37"/>
    <mergeCell ref="A46:A49"/>
    <mergeCell ref="B46:B49"/>
    <mergeCell ref="C46:C49"/>
    <mergeCell ref="D46:D49"/>
    <mergeCell ref="G46:G49"/>
    <mergeCell ref="H46:I49"/>
    <mergeCell ref="G34:G37"/>
    <mergeCell ref="A34:A37"/>
    <mergeCell ref="B34:B37"/>
    <mergeCell ref="C34:C37"/>
    <mergeCell ref="D34:D37"/>
    <mergeCell ref="H34:I37"/>
    <mergeCell ref="A38:A41"/>
    <mergeCell ref="H38:I41"/>
    <mergeCell ref="J38:J41"/>
    <mergeCell ref="K38:K41"/>
    <mergeCell ref="A42:A45"/>
    <mergeCell ref="B42:B45"/>
    <mergeCell ref="A54:A57"/>
    <mergeCell ref="B54:B57"/>
    <mergeCell ref="C54:C57"/>
    <mergeCell ref="D54:D57"/>
    <mergeCell ref="G54:G57"/>
    <mergeCell ref="K54:K57"/>
    <mergeCell ref="E56:E57"/>
    <mergeCell ref="J46:J49"/>
    <mergeCell ref="K46:K49"/>
    <mergeCell ref="E48:E49"/>
    <mergeCell ref="H54:I57"/>
    <mergeCell ref="J54:J57"/>
    <mergeCell ref="H50:I53"/>
    <mergeCell ref="J50:J53"/>
    <mergeCell ref="K50:K53"/>
    <mergeCell ref="A50:A53"/>
    <mergeCell ref="B50:B53"/>
    <mergeCell ref="C50:C53"/>
    <mergeCell ref="D50:D53"/>
    <mergeCell ref="G50:G53"/>
    <mergeCell ref="E50:E53"/>
  </mergeCells>
  <pageMargins left="0.98425196850393704" right="0.19685039370078741" top="0.74803149606299213" bottom="0.74803149606299213" header="0.31496062992125984" footer="0.31496062992125984"/>
  <pageSetup paperSize="8" firstPageNumber="94" orientation="portrait" useFirstPageNumber="1" r:id="rId1"/>
  <headerFooter>
    <oddFooter>&amp;R&amp;P</oddFooter>
  </headerFooter>
</worksheet>
</file>

<file path=xl/worksheets/sheet53.xml><?xml version="1.0" encoding="utf-8"?>
<worksheet xmlns="http://schemas.openxmlformats.org/spreadsheetml/2006/main" xmlns:r="http://schemas.openxmlformats.org/officeDocument/2006/relationships">
  <dimension ref="A2:K33"/>
  <sheetViews>
    <sheetView workbookViewId="0">
      <selection activeCell="F35" sqref="F35"/>
    </sheetView>
  </sheetViews>
  <sheetFormatPr defaultRowHeight="15"/>
  <cols>
    <col min="2" max="2" width="20.85546875" customWidth="1"/>
    <col min="4" max="4" width="8.140625" customWidth="1"/>
    <col min="5" max="5" width="9.85546875" customWidth="1"/>
    <col min="6" max="6" width="11.7109375" customWidth="1"/>
    <col min="10" max="10" width="11.7109375" customWidth="1"/>
    <col min="11" max="11" width="22.140625" customWidth="1"/>
  </cols>
  <sheetData>
    <row r="2" spans="1:11" ht="111" customHeight="1">
      <c r="A2" s="685" t="s">
        <v>15</v>
      </c>
      <c r="B2" s="688" t="s">
        <v>469</v>
      </c>
      <c r="C2" s="691" t="s">
        <v>20</v>
      </c>
      <c r="D2" s="685"/>
      <c r="E2" s="116" t="s">
        <v>22</v>
      </c>
      <c r="F2" s="116" t="s">
        <v>22</v>
      </c>
      <c r="G2" s="694" t="s">
        <v>470</v>
      </c>
      <c r="H2" s="714" t="s">
        <v>471</v>
      </c>
      <c r="I2" s="685"/>
      <c r="J2" s="685" t="s">
        <v>1007</v>
      </c>
      <c r="K2" s="685"/>
    </row>
    <row r="3" spans="1:11" ht="15" hidden="1" customHeight="1">
      <c r="A3" s="686"/>
      <c r="B3" s="689"/>
      <c r="C3" s="692"/>
      <c r="D3" s="686"/>
      <c r="E3" s="116"/>
      <c r="F3" s="108"/>
      <c r="G3" s="695"/>
      <c r="H3" s="715"/>
      <c r="I3" s="686"/>
      <c r="J3" s="686"/>
      <c r="K3" s="686"/>
    </row>
    <row r="4" spans="1:11" ht="15" hidden="1" customHeight="1">
      <c r="A4" s="686"/>
      <c r="B4" s="689"/>
      <c r="C4" s="692"/>
      <c r="D4" s="686"/>
      <c r="E4" s="709"/>
      <c r="F4" s="108" t="s">
        <v>23</v>
      </c>
      <c r="G4" s="695"/>
      <c r="H4" s="715"/>
      <c r="I4" s="686"/>
      <c r="J4" s="686"/>
      <c r="K4" s="686"/>
    </row>
    <row r="5" spans="1:11" ht="33" hidden="1" customHeight="1">
      <c r="A5" s="686"/>
      <c r="B5" s="689"/>
      <c r="C5" s="692"/>
      <c r="D5" s="686"/>
      <c r="E5" s="710"/>
      <c r="F5" s="108"/>
      <c r="G5" s="696"/>
      <c r="H5" s="716"/>
      <c r="I5" s="687"/>
      <c r="J5" s="687"/>
      <c r="K5" s="687"/>
    </row>
    <row r="6" spans="1:11" ht="20.25" hidden="1" customHeight="1">
      <c r="A6" s="686"/>
      <c r="B6" s="689"/>
      <c r="C6" s="692"/>
      <c r="D6" s="686"/>
      <c r="E6" s="116"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16"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16"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370">
        <f>E22+E26+E31</f>
        <v>2960000</v>
      </c>
      <c r="F18" s="119">
        <v>0</v>
      </c>
      <c r="G18" s="700"/>
      <c r="H18" s="701"/>
      <c r="I18" s="701"/>
      <c r="J18" s="701"/>
      <c r="K18" s="702"/>
    </row>
    <row r="19" spans="1:11">
      <c r="A19" s="686"/>
      <c r="B19" s="689"/>
      <c r="C19" s="692"/>
      <c r="D19" s="686"/>
      <c r="E19" s="709"/>
      <c r="F19" s="119" t="s">
        <v>23</v>
      </c>
      <c r="G19" s="703"/>
      <c r="H19" s="704"/>
      <c r="I19" s="704"/>
      <c r="J19" s="704"/>
      <c r="K19" s="705"/>
    </row>
    <row r="20" spans="1:11">
      <c r="A20" s="687"/>
      <c r="B20" s="690"/>
      <c r="C20" s="693"/>
      <c r="D20" s="687"/>
      <c r="E20" s="710"/>
      <c r="F20" s="119">
        <v>0</v>
      </c>
      <c r="G20" s="706"/>
      <c r="H20" s="707"/>
      <c r="I20" s="707"/>
      <c r="J20" s="707"/>
      <c r="K20" s="708"/>
    </row>
    <row r="21" spans="1:11" ht="20.25" customHeight="1">
      <c r="A21" s="717" t="s">
        <v>18</v>
      </c>
      <c r="B21" s="720" t="s">
        <v>472</v>
      </c>
      <c r="C21" s="717" t="s">
        <v>20</v>
      </c>
      <c r="D21" s="723"/>
      <c r="E21" s="371" t="s">
        <v>22</v>
      </c>
      <c r="F21" s="116" t="s">
        <v>22</v>
      </c>
      <c r="G21" s="698" t="s">
        <v>21</v>
      </c>
      <c r="H21" s="703" t="s">
        <v>21</v>
      </c>
      <c r="I21" s="705"/>
      <c r="J21" s="698" t="s">
        <v>21</v>
      </c>
      <c r="K21" s="712"/>
    </row>
    <row r="22" spans="1:11">
      <c r="A22" s="718"/>
      <c r="B22" s="721"/>
      <c r="C22" s="718"/>
      <c r="D22" s="724"/>
      <c r="E22" s="125">
        <v>140000</v>
      </c>
      <c r="F22" s="116">
        <v>0</v>
      </c>
      <c r="G22" s="698"/>
      <c r="H22" s="703"/>
      <c r="I22" s="705"/>
      <c r="J22" s="698"/>
      <c r="K22" s="712"/>
    </row>
    <row r="23" spans="1:11">
      <c r="A23" s="718"/>
      <c r="B23" s="721"/>
      <c r="C23" s="718"/>
      <c r="D23" s="724"/>
      <c r="E23" s="709"/>
      <c r="F23" s="116" t="s">
        <v>23</v>
      </c>
      <c r="G23" s="698"/>
      <c r="H23" s="703"/>
      <c r="I23" s="705"/>
      <c r="J23" s="698"/>
      <c r="K23" s="712"/>
    </row>
    <row r="24" spans="1:11" ht="18.75" customHeight="1">
      <c r="A24" s="719"/>
      <c r="B24" s="722"/>
      <c r="C24" s="719"/>
      <c r="D24" s="725"/>
      <c r="E24" s="710"/>
      <c r="F24" s="116">
        <v>0</v>
      </c>
      <c r="G24" s="699"/>
      <c r="H24" s="706"/>
      <c r="I24" s="708"/>
      <c r="J24" s="699"/>
      <c r="K24" s="713"/>
    </row>
    <row r="25" spans="1:11" ht="20.25" customHeight="1">
      <c r="A25" s="717" t="s">
        <v>18</v>
      </c>
      <c r="B25" s="720" t="s">
        <v>473</v>
      </c>
      <c r="C25" s="717" t="s">
        <v>20</v>
      </c>
      <c r="D25" s="723"/>
      <c r="E25" s="371" t="s">
        <v>22</v>
      </c>
      <c r="F25" s="116" t="s">
        <v>22</v>
      </c>
      <c r="G25" s="697" t="s">
        <v>21</v>
      </c>
      <c r="H25" s="700" t="s">
        <v>21</v>
      </c>
      <c r="I25" s="702"/>
      <c r="J25" s="697" t="s">
        <v>21</v>
      </c>
      <c r="K25" s="711"/>
    </row>
    <row r="26" spans="1:11">
      <c r="A26" s="718"/>
      <c r="B26" s="721"/>
      <c r="C26" s="718"/>
      <c r="D26" s="724"/>
      <c r="E26" s="126">
        <v>1100000</v>
      </c>
      <c r="F26" s="116">
        <v>0</v>
      </c>
      <c r="G26" s="698"/>
      <c r="H26" s="703"/>
      <c r="I26" s="705"/>
      <c r="J26" s="698"/>
      <c r="K26" s="712"/>
    </row>
    <row r="27" spans="1:11">
      <c r="A27" s="718"/>
      <c r="B27" s="721"/>
      <c r="C27" s="718"/>
      <c r="D27" s="724"/>
      <c r="E27" s="728"/>
      <c r="F27" s="116" t="s">
        <v>23</v>
      </c>
      <c r="G27" s="698"/>
      <c r="H27" s="703"/>
      <c r="I27" s="705"/>
      <c r="J27" s="698"/>
      <c r="K27" s="712"/>
    </row>
    <row r="28" spans="1:11" ht="15" customHeight="1">
      <c r="A28" s="718"/>
      <c r="B28" s="721"/>
      <c r="C28" s="718"/>
      <c r="D28" s="724"/>
      <c r="E28" s="751"/>
      <c r="F28" s="127">
        <v>0</v>
      </c>
      <c r="G28" s="698"/>
      <c r="H28" s="703"/>
      <c r="I28" s="705"/>
      <c r="J28" s="698"/>
      <c r="K28" s="712"/>
    </row>
    <row r="29" spans="1:11" ht="15" hidden="1" customHeight="1">
      <c r="A29" s="719"/>
      <c r="B29" s="722"/>
      <c r="C29" s="719"/>
      <c r="D29" s="725"/>
      <c r="E29" s="752"/>
      <c r="F29" s="116"/>
      <c r="G29" s="699"/>
      <c r="H29" s="706"/>
      <c r="I29" s="708"/>
      <c r="J29" s="699"/>
      <c r="K29" s="713"/>
    </row>
    <row r="30" spans="1:11" ht="20.25" customHeight="1">
      <c r="A30" s="717" t="s">
        <v>18</v>
      </c>
      <c r="B30" s="720" t="s">
        <v>474</v>
      </c>
      <c r="C30" s="717" t="s">
        <v>20</v>
      </c>
      <c r="D30" s="723"/>
      <c r="E30" s="371" t="s">
        <v>22</v>
      </c>
      <c r="F30" s="116" t="s">
        <v>22</v>
      </c>
      <c r="G30" s="697" t="s">
        <v>21</v>
      </c>
      <c r="H30" s="700" t="s">
        <v>21</v>
      </c>
      <c r="I30" s="702"/>
      <c r="J30" s="697" t="s">
        <v>21</v>
      </c>
      <c r="K30" s="711"/>
    </row>
    <row r="31" spans="1:11">
      <c r="A31" s="718"/>
      <c r="B31" s="721"/>
      <c r="C31" s="718"/>
      <c r="D31" s="724"/>
      <c r="E31" s="125">
        <v>1720000</v>
      </c>
      <c r="F31" s="116">
        <v>0</v>
      </c>
      <c r="G31" s="698"/>
      <c r="H31" s="703"/>
      <c r="I31" s="705"/>
      <c r="J31" s="698"/>
      <c r="K31" s="712"/>
    </row>
    <row r="32" spans="1:11">
      <c r="A32" s="718"/>
      <c r="B32" s="721"/>
      <c r="C32" s="718"/>
      <c r="D32" s="724"/>
      <c r="E32" s="709"/>
      <c r="F32" s="116" t="s">
        <v>23</v>
      </c>
      <c r="G32" s="698"/>
      <c r="H32" s="703"/>
      <c r="I32" s="705"/>
      <c r="J32" s="698"/>
      <c r="K32" s="712"/>
    </row>
    <row r="33" spans="1:11" ht="16.5" customHeight="1">
      <c r="A33" s="719"/>
      <c r="B33" s="722"/>
      <c r="C33" s="719"/>
      <c r="D33" s="725"/>
      <c r="E33" s="710"/>
      <c r="F33" s="116">
        <v>0</v>
      </c>
      <c r="G33" s="699"/>
      <c r="H33" s="706"/>
      <c r="I33" s="708"/>
      <c r="J33" s="699"/>
      <c r="K33" s="713"/>
    </row>
  </sheetData>
  <mergeCells count="54">
    <mergeCell ref="E32:E33"/>
    <mergeCell ref="K25:K29"/>
    <mergeCell ref="E27:E29"/>
    <mergeCell ref="A30:A33"/>
    <mergeCell ref="B30:B33"/>
    <mergeCell ref="C30:C33"/>
    <mergeCell ref="D30:D33"/>
    <mergeCell ref="G30:G33"/>
    <mergeCell ref="H30:I33"/>
    <mergeCell ref="J30:J33"/>
    <mergeCell ref="K30:K33"/>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95" orientation="portrait" useFirstPageNumber="1" r:id="rId1"/>
  <headerFooter>
    <oddFooter>&amp;R&amp;P</oddFooter>
  </headerFooter>
</worksheet>
</file>

<file path=xl/worksheets/sheet54.xml><?xml version="1.0" encoding="utf-8"?>
<worksheet xmlns="http://schemas.openxmlformats.org/spreadsheetml/2006/main" xmlns:r="http://schemas.openxmlformats.org/officeDocument/2006/relationships">
  <dimension ref="A1:K48"/>
  <sheetViews>
    <sheetView topLeftCell="A30" workbookViewId="0">
      <selection activeCell="H5" sqref="H5:H8"/>
    </sheetView>
  </sheetViews>
  <sheetFormatPr defaultRowHeight="15"/>
  <cols>
    <col min="2" max="2" width="20.85546875" customWidth="1"/>
    <col min="4" max="4" width="8.5703125" customWidth="1"/>
    <col min="5" max="5" width="13.42578125" customWidth="1"/>
    <col min="6" max="6" width="11.7109375" customWidth="1"/>
    <col min="10" max="10" width="11.7109375" customWidth="1"/>
    <col min="11" max="11" width="18.5703125" customWidth="1"/>
  </cols>
  <sheetData>
    <row r="1" spans="1:11" ht="84.75" customHeight="1">
      <c r="A1" s="691" t="s">
        <v>11</v>
      </c>
      <c r="B1" s="758" t="s">
        <v>475</v>
      </c>
      <c r="C1" s="691"/>
      <c r="D1" s="691"/>
      <c r="E1" s="116" t="s">
        <v>22</v>
      </c>
      <c r="F1" s="116" t="s">
        <v>22</v>
      </c>
      <c r="G1" s="691" t="s">
        <v>476</v>
      </c>
      <c r="H1" s="761" t="s">
        <v>1744</v>
      </c>
      <c r="I1" s="691">
        <v>986.6</v>
      </c>
      <c r="J1" s="691" t="s">
        <v>1006</v>
      </c>
      <c r="K1" s="755" t="s">
        <v>1668</v>
      </c>
    </row>
    <row r="2" spans="1:11">
      <c r="A2" s="692"/>
      <c r="B2" s="759"/>
      <c r="C2" s="692"/>
      <c r="D2" s="692"/>
      <c r="E2" s="116">
        <f>E21+'3.4.2.'!E18+'3.4.3.'!E18</f>
        <v>150970000</v>
      </c>
      <c r="F2" s="139">
        <v>5577123.1900000004</v>
      </c>
      <c r="G2" s="692"/>
      <c r="H2" s="762"/>
      <c r="I2" s="692"/>
      <c r="J2" s="692"/>
      <c r="K2" s="756"/>
    </row>
    <row r="3" spans="1:11">
      <c r="A3" s="692"/>
      <c r="B3" s="759"/>
      <c r="C3" s="692"/>
      <c r="D3" s="692"/>
      <c r="E3" s="116"/>
      <c r="F3" s="139" t="s">
        <v>23</v>
      </c>
      <c r="G3" s="692"/>
      <c r="H3" s="762"/>
      <c r="I3" s="692"/>
      <c r="J3" s="692"/>
      <c r="K3" s="756"/>
    </row>
    <row r="4" spans="1:11" ht="24.75" customHeight="1">
      <c r="A4" s="693"/>
      <c r="B4" s="760"/>
      <c r="C4" s="693"/>
      <c r="D4" s="693"/>
      <c r="E4" s="116"/>
      <c r="F4" s="139">
        <v>4534124.5</v>
      </c>
      <c r="G4" s="693"/>
      <c r="H4" s="710"/>
      <c r="I4" s="693"/>
      <c r="J4" s="693"/>
      <c r="K4" s="757"/>
    </row>
    <row r="5" spans="1:11" ht="168.75" customHeight="1">
      <c r="A5" s="672" t="s">
        <v>15</v>
      </c>
      <c r="B5" s="673" t="s">
        <v>477</v>
      </c>
      <c r="C5" s="674" t="s">
        <v>20</v>
      </c>
      <c r="D5" s="672"/>
      <c r="E5" s="377" t="s">
        <v>22</v>
      </c>
      <c r="F5" s="377" t="s">
        <v>22</v>
      </c>
      <c r="G5" s="675" t="s">
        <v>478</v>
      </c>
      <c r="H5" s="672" t="s">
        <v>479</v>
      </c>
      <c r="I5" s="672"/>
      <c r="J5" s="672" t="s">
        <v>1007</v>
      </c>
      <c r="K5" s="672" t="s">
        <v>1661</v>
      </c>
    </row>
    <row r="6" spans="1:11" ht="15" hidden="1" customHeight="1">
      <c r="A6" s="672"/>
      <c r="B6" s="673"/>
      <c r="C6" s="674"/>
      <c r="D6" s="672"/>
      <c r="E6" s="377"/>
      <c r="F6" s="374"/>
      <c r="G6" s="675"/>
      <c r="H6" s="672"/>
      <c r="I6" s="672"/>
      <c r="J6" s="672"/>
      <c r="K6" s="672"/>
    </row>
    <row r="7" spans="1:11" ht="15" hidden="1" customHeight="1">
      <c r="A7" s="672"/>
      <c r="B7" s="673"/>
      <c r="C7" s="674"/>
      <c r="D7" s="672"/>
      <c r="E7" s="671"/>
      <c r="F7" s="374" t="s">
        <v>23</v>
      </c>
      <c r="G7" s="675"/>
      <c r="H7" s="672"/>
      <c r="I7" s="672"/>
      <c r="J7" s="672"/>
      <c r="K7" s="672"/>
    </row>
    <row r="8" spans="1:11" ht="33" hidden="1" customHeight="1">
      <c r="A8" s="672"/>
      <c r="B8" s="673"/>
      <c r="C8" s="674"/>
      <c r="D8" s="672"/>
      <c r="E8" s="671"/>
      <c r="F8" s="374"/>
      <c r="G8" s="675"/>
      <c r="H8" s="672"/>
      <c r="I8" s="672"/>
      <c r="J8" s="672"/>
      <c r="K8" s="672"/>
    </row>
    <row r="9" spans="1:11" ht="20.25" hidden="1" customHeight="1">
      <c r="A9" s="672"/>
      <c r="B9" s="673"/>
      <c r="C9" s="674"/>
      <c r="D9" s="672"/>
      <c r="E9" s="377" t="s">
        <v>22</v>
      </c>
      <c r="F9" s="374" t="s">
        <v>22</v>
      </c>
      <c r="G9" s="669" t="s">
        <v>21</v>
      </c>
      <c r="H9" s="669" t="s">
        <v>21</v>
      </c>
      <c r="I9" s="669"/>
      <c r="J9" s="669" t="s">
        <v>21</v>
      </c>
      <c r="K9" s="670"/>
    </row>
    <row r="10" spans="1:11" ht="15" hidden="1" customHeight="1">
      <c r="A10" s="672"/>
      <c r="B10" s="673"/>
      <c r="C10" s="674"/>
      <c r="D10" s="672"/>
      <c r="E10" s="300">
        <v>59166800</v>
      </c>
      <c r="F10" s="374"/>
      <c r="G10" s="669"/>
      <c r="H10" s="669"/>
      <c r="I10" s="669"/>
      <c r="J10" s="669"/>
      <c r="K10" s="670"/>
    </row>
    <row r="11" spans="1:11" ht="15" hidden="1" customHeight="1">
      <c r="A11" s="672"/>
      <c r="B11" s="673"/>
      <c r="C11" s="674"/>
      <c r="D11" s="672"/>
      <c r="E11" s="671"/>
      <c r="F11" s="374" t="s">
        <v>23</v>
      </c>
      <c r="G11" s="669"/>
      <c r="H11" s="669"/>
      <c r="I11" s="669"/>
      <c r="J11" s="669"/>
      <c r="K11" s="670"/>
    </row>
    <row r="12" spans="1:11" ht="15" hidden="1" customHeight="1">
      <c r="A12" s="672"/>
      <c r="B12" s="673"/>
      <c r="C12" s="674"/>
      <c r="D12" s="672"/>
      <c r="E12" s="671"/>
      <c r="F12" s="374"/>
      <c r="G12" s="669"/>
      <c r="H12" s="669"/>
      <c r="I12" s="669"/>
      <c r="J12" s="669"/>
      <c r="K12" s="670"/>
    </row>
    <row r="13" spans="1:11" ht="20.25" hidden="1" customHeight="1">
      <c r="A13" s="672"/>
      <c r="B13" s="673"/>
      <c r="C13" s="674"/>
      <c r="D13" s="672"/>
      <c r="E13" s="377" t="s">
        <v>22</v>
      </c>
      <c r="F13" s="374" t="s">
        <v>22</v>
      </c>
      <c r="G13" s="669" t="s">
        <v>21</v>
      </c>
      <c r="H13" s="669" t="s">
        <v>21</v>
      </c>
      <c r="I13" s="669"/>
      <c r="J13" s="669" t="s">
        <v>21</v>
      </c>
      <c r="K13" s="670"/>
    </row>
    <row r="14" spans="1:11" ht="15" hidden="1" customHeight="1">
      <c r="A14" s="672"/>
      <c r="B14" s="673"/>
      <c r="C14" s="674"/>
      <c r="D14" s="672"/>
      <c r="E14" s="300">
        <v>35070000</v>
      </c>
      <c r="F14" s="374"/>
      <c r="G14" s="669"/>
      <c r="H14" s="669"/>
      <c r="I14" s="669"/>
      <c r="J14" s="669"/>
      <c r="K14" s="670"/>
    </row>
    <row r="15" spans="1:11" ht="15" hidden="1" customHeight="1">
      <c r="A15" s="672"/>
      <c r="B15" s="673"/>
      <c r="C15" s="674"/>
      <c r="D15" s="672"/>
      <c r="E15" s="671"/>
      <c r="F15" s="374" t="s">
        <v>23</v>
      </c>
      <c r="G15" s="669"/>
      <c r="H15" s="669"/>
      <c r="I15" s="669"/>
      <c r="J15" s="669"/>
      <c r="K15" s="670"/>
    </row>
    <row r="16" spans="1:11" ht="15" hidden="1" customHeight="1">
      <c r="A16" s="672"/>
      <c r="B16" s="673"/>
      <c r="C16" s="674"/>
      <c r="D16" s="672"/>
      <c r="E16" s="671"/>
      <c r="F16" s="374"/>
      <c r="G16" s="669"/>
      <c r="H16" s="669"/>
      <c r="I16" s="669"/>
      <c r="J16" s="669"/>
      <c r="K16" s="670"/>
    </row>
    <row r="17" spans="1:11" ht="20.25" hidden="1" customHeight="1">
      <c r="A17" s="672"/>
      <c r="B17" s="673"/>
      <c r="C17" s="674"/>
      <c r="D17" s="672"/>
      <c r="E17" s="377" t="s">
        <v>22</v>
      </c>
      <c r="F17" s="374" t="s">
        <v>22</v>
      </c>
      <c r="G17" s="669" t="s">
        <v>21</v>
      </c>
      <c r="H17" s="669" t="s">
        <v>21</v>
      </c>
      <c r="I17" s="669"/>
      <c r="J17" s="669" t="s">
        <v>21</v>
      </c>
      <c r="K17" s="670"/>
    </row>
    <row r="18" spans="1:11" ht="15" hidden="1" customHeight="1">
      <c r="A18" s="672"/>
      <c r="B18" s="673"/>
      <c r="C18" s="674"/>
      <c r="D18" s="672"/>
      <c r="E18" s="300">
        <v>1100000</v>
      </c>
      <c r="F18" s="374"/>
      <c r="G18" s="669"/>
      <c r="H18" s="669"/>
      <c r="I18" s="669"/>
      <c r="J18" s="669"/>
      <c r="K18" s="670"/>
    </row>
    <row r="19" spans="1:11" ht="15" hidden="1" customHeight="1">
      <c r="A19" s="672"/>
      <c r="B19" s="673"/>
      <c r="C19" s="674"/>
      <c r="D19" s="672"/>
      <c r="E19" s="671"/>
      <c r="F19" s="374" t="s">
        <v>23</v>
      </c>
      <c r="G19" s="669"/>
      <c r="H19" s="669"/>
      <c r="I19" s="669"/>
      <c r="J19" s="669"/>
      <c r="K19" s="670"/>
    </row>
    <row r="20" spans="1:11" ht="15" hidden="1" customHeight="1">
      <c r="A20" s="672"/>
      <c r="B20" s="673"/>
      <c r="C20" s="674"/>
      <c r="D20" s="672"/>
      <c r="E20" s="671"/>
      <c r="F20" s="374"/>
      <c r="G20" s="669"/>
      <c r="H20" s="669"/>
      <c r="I20" s="669"/>
      <c r="J20" s="669"/>
      <c r="K20" s="670"/>
    </row>
    <row r="21" spans="1:11">
      <c r="A21" s="672"/>
      <c r="B21" s="673"/>
      <c r="C21" s="674"/>
      <c r="D21" s="672"/>
      <c r="E21" s="377">
        <f>E25++E34+E38+E42+E46</f>
        <v>53095000</v>
      </c>
      <c r="F21" s="377">
        <f>F25</f>
        <v>656442</v>
      </c>
      <c r="G21" s="669"/>
      <c r="H21" s="669"/>
      <c r="I21" s="669"/>
      <c r="J21" s="669"/>
      <c r="K21" s="669"/>
    </row>
    <row r="22" spans="1:11">
      <c r="A22" s="672"/>
      <c r="B22" s="673"/>
      <c r="C22" s="674"/>
      <c r="D22" s="672"/>
      <c r="E22" s="671"/>
      <c r="F22" s="377" t="s">
        <v>23</v>
      </c>
      <c r="G22" s="669"/>
      <c r="H22" s="669"/>
      <c r="I22" s="669"/>
      <c r="J22" s="669"/>
      <c r="K22" s="669"/>
    </row>
    <row r="23" spans="1:11">
      <c r="A23" s="672"/>
      <c r="B23" s="673"/>
      <c r="C23" s="674"/>
      <c r="D23" s="672"/>
      <c r="E23" s="671"/>
      <c r="F23" s="377">
        <f>F27</f>
        <v>542514</v>
      </c>
      <c r="G23" s="669"/>
      <c r="H23" s="669"/>
      <c r="I23" s="669"/>
      <c r="J23" s="669"/>
      <c r="K23" s="669"/>
    </row>
    <row r="24" spans="1:11" ht="20.25" customHeight="1">
      <c r="A24" s="666" t="s">
        <v>18</v>
      </c>
      <c r="B24" s="667" t="s">
        <v>480</v>
      </c>
      <c r="C24" s="666" t="s">
        <v>20</v>
      </c>
      <c r="D24" s="668"/>
      <c r="E24" s="377" t="s">
        <v>22</v>
      </c>
      <c r="F24" s="377" t="s">
        <v>22</v>
      </c>
      <c r="G24" s="669" t="s">
        <v>21</v>
      </c>
      <c r="H24" s="669" t="s">
        <v>21</v>
      </c>
      <c r="I24" s="669"/>
      <c r="J24" s="669" t="s">
        <v>21</v>
      </c>
      <c r="K24" s="670"/>
    </row>
    <row r="25" spans="1:11">
      <c r="A25" s="666"/>
      <c r="B25" s="667"/>
      <c r="C25" s="666"/>
      <c r="D25" s="668"/>
      <c r="E25" s="378">
        <v>34495000</v>
      </c>
      <c r="F25" s="377">
        <f>F30</f>
        <v>656442</v>
      </c>
      <c r="G25" s="669"/>
      <c r="H25" s="669"/>
      <c r="I25" s="669"/>
      <c r="J25" s="669"/>
      <c r="K25" s="670"/>
    </row>
    <row r="26" spans="1:11">
      <c r="A26" s="666"/>
      <c r="B26" s="667"/>
      <c r="C26" s="666"/>
      <c r="D26" s="668"/>
      <c r="E26" s="671"/>
      <c r="F26" s="377" t="s">
        <v>23</v>
      </c>
      <c r="G26" s="669"/>
      <c r="H26" s="669"/>
      <c r="I26" s="669"/>
      <c r="J26" s="669"/>
      <c r="K26" s="670"/>
    </row>
    <row r="27" spans="1:11" ht="19.5" customHeight="1">
      <c r="A27" s="666"/>
      <c r="B27" s="667"/>
      <c r="C27" s="666"/>
      <c r="D27" s="668"/>
      <c r="E27" s="671"/>
      <c r="F27" s="377">
        <f>F32</f>
        <v>542514</v>
      </c>
      <c r="G27" s="669"/>
      <c r="H27" s="669"/>
      <c r="I27" s="669"/>
      <c r="J27" s="669"/>
      <c r="K27" s="670"/>
    </row>
    <row r="28" spans="1:11" ht="15" hidden="1" customHeight="1">
      <c r="A28" s="372"/>
      <c r="B28" s="373"/>
      <c r="C28" s="372"/>
      <c r="D28" s="374"/>
      <c r="E28" s="384"/>
      <c r="F28" s="374"/>
      <c r="G28" s="375"/>
      <c r="H28" s="669"/>
      <c r="I28" s="669"/>
      <c r="J28" s="375"/>
      <c r="K28" s="376"/>
    </row>
    <row r="29" spans="1:11" s="23" customFormat="1" ht="20.25" customHeight="1">
      <c r="A29" s="666"/>
      <c r="B29" s="754" t="s">
        <v>1200</v>
      </c>
      <c r="C29" s="666"/>
      <c r="D29" s="668"/>
      <c r="E29" s="668"/>
      <c r="F29" s="374" t="s">
        <v>22</v>
      </c>
      <c r="G29" s="669" t="s">
        <v>21</v>
      </c>
      <c r="H29" s="669" t="s">
        <v>21</v>
      </c>
      <c r="I29" s="669"/>
      <c r="J29" s="669" t="s">
        <v>21</v>
      </c>
      <c r="K29" s="670" t="s">
        <v>1201</v>
      </c>
    </row>
    <row r="30" spans="1:11" s="23" customFormat="1">
      <c r="A30" s="666"/>
      <c r="B30" s="754"/>
      <c r="C30" s="666"/>
      <c r="D30" s="668"/>
      <c r="E30" s="753"/>
      <c r="F30" s="374">
        <v>656442</v>
      </c>
      <c r="G30" s="669"/>
      <c r="H30" s="669"/>
      <c r="I30" s="669"/>
      <c r="J30" s="669"/>
      <c r="K30" s="670"/>
    </row>
    <row r="31" spans="1:11" s="23" customFormat="1">
      <c r="A31" s="666"/>
      <c r="B31" s="754"/>
      <c r="C31" s="666"/>
      <c r="D31" s="668"/>
      <c r="E31" s="753"/>
      <c r="F31" s="374" t="s">
        <v>23</v>
      </c>
      <c r="G31" s="669"/>
      <c r="H31" s="669"/>
      <c r="I31" s="669"/>
      <c r="J31" s="669"/>
      <c r="K31" s="670"/>
    </row>
    <row r="32" spans="1:11" s="23" customFormat="1" ht="12" customHeight="1">
      <c r="A32" s="666"/>
      <c r="B32" s="754"/>
      <c r="C32" s="666"/>
      <c r="D32" s="668"/>
      <c r="E32" s="753"/>
      <c r="F32" s="374">
        <v>542514</v>
      </c>
      <c r="G32" s="669"/>
      <c r="H32" s="669"/>
      <c r="I32" s="669"/>
      <c r="J32" s="669"/>
      <c r="K32" s="670"/>
    </row>
    <row r="33" spans="1:11" ht="20.25" customHeight="1">
      <c r="A33" s="666" t="s">
        <v>18</v>
      </c>
      <c r="B33" s="667" t="s">
        <v>481</v>
      </c>
      <c r="C33" s="666" t="s">
        <v>20</v>
      </c>
      <c r="D33" s="668"/>
      <c r="E33" s="377" t="s">
        <v>22</v>
      </c>
      <c r="F33" s="377" t="s">
        <v>22</v>
      </c>
      <c r="G33" s="669" t="s">
        <v>21</v>
      </c>
      <c r="H33" s="669" t="s">
        <v>21</v>
      </c>
      <c r="I33" s="669"/>
      <c r="J33" s="669" t="s">
        <v>21</v>
      </c>
      <c r="K33" s="670"/>
    </row>
    <row r="34" spans="1:11">
      <c r="A34" s="666"/>
      <c r="B34" s="667"/>
      <c r="C34" s="666"/>
      <c r="D34" s="668"/>
      <c r="E34" s="378">
        <v>8900000</v>
      </c>
      <c r="F34" s="377"/>
      <c r="G34" s="669"/>
      <c r="H34" s="669"/>
      <c r="I34" s="669"/>
      <c r="J34" s="669"/>
      <c r="K34" s="670"/>
    </row>
    <row r="35" spans="1:11">
      <c r="A35" s="666"/>
      <c r="B35" s="667"/>
      <c r="C35" s="666"/>
      <c r="D35" s="668"/>
      <c r="E35" s="671"/>
      <c r="F35" s="377" t="s">
        <v>23</v>
      </c>
      <c r="G35" s="669"/>
      <c r="H35" s="669"/>
      <c r="I35" s="669"/>
      <c r="J35" s="669"/>
      <c r="K35" s="670"/>
    </row>
    <row r="36" spans="1:11" ht="14.25" customHeight="1">
      <c r="A36" s="666"/>
      <c r="B36" s="667"/>
      <c r="C36" s="666"/>
      <c r="D36" s="668"/>
      <c r="E36" s="671"/>
      <c r="F36" s="377">
        <v>0</v>
      </c>
      <c r="G36" s="669"/>
      <c r="H36" s="669"/>
      <c r="I36" s="669"/>
      <c r="J36" s="669"/>
      <c r="K36" s="670"/>
    </row>
    <row r="37" spans="1:11" ht="20.25" customHeight="1">
      <c r="A37" s="666" t="s">
        <v>18</v>
      </c>
      <c r="B37" s="667" t="s">
        <v>482</v>
      </c>
      <c r="C37" s="666" t="s">
        <v>20</v>
      </c>
      <c r="D37" s="668"/>
      <c r="E37" s="377" t="s">
        <v>22</v>
      </c>
      <c r="F37" s="377" t="s">
        <v>22</v>
      </c>
      <c r="G37" s="669" t="s">
        <v>21</v>
      </c>
      <c r="H37" s="669" t="s">
        <v>21</v>
      </c>
      <c r="I37" s="669"/>
      <c r="J37" s="669" t="s">
        <v>21</v>
      </c>
      <c r="K37" s="670"/>
    </row>
    <row r="38" spans="1:11">
      <c r="A38" s="666"/>
      <c r="B38" s="667"/>
      <c r="C38" s="666"/>
      <c r="D38" s="668"/>
      <c r="E38" s="378">
        <v>8000000</v>
      </c>
      <c r="F38" s="377">
        <v>0</v>
      </c>
      <c r="G38" s="669"/>
      <c r="H38" s="669"/>
      <c r="I38" s="669"/>
      <c r="J38" s="669"/>
      <c r="K38" s="670"/>
    </row>
    <row r="39" spans="1:11">
      <c r="A39" s="666"/>
      <c r="B39" s="667"/>
      <c r="C39" s="666"/>
      <c r="D39" s="668"/>
      <c r="E39" s="671"/>
      <c r="F39" s="377" t="s">
        <v>23</v>
      </c>
      <c r="G39" s="669"/>
      <c r="H39" s="669"/>
      <c r="I39" s="669"/>
      <c r="J39" s="669"/>
      <c r="K39" s="670"/>
    </row>
    <row r="40" spans="1:11" ht="27.75" customHeight="1">
      <c r="A40" s="666"/>
      <c r="B40" s="667"/>
      <c r="C40" s="666"/>
      <c r="D40" s="668"/>
      <c r="E40" s="671"/>
      <c r="F40" s="377">
        <v>0</v>
      </c>
      <c r="G40" s="669"/>
      <c r="H40" s="669"/>
      <c r="I40" s="669"/>
      <c r="J40" s="669"/>
      <c r="K40" s="670"/>
    </row>
    <row r="41" spans="1:11" ht="20.25" customHeight="1">
      <c r="A41" s="666" t="s">
        <v>18</v>
      </c>
      <c r="B41" s="667" t="s">
        <v>483</v>
      </c>
      <c r="C41" s="666" t="s">
        <v>20</v>
      </c>
      <c r="D41" s="668"/>
      <c r="E41" s="377" t="s">
        <v>22</v>
      </c>
      <c r="F41" s="377" t="s">
        <v>22</v>
      </c>
      <c r="G41" s="669" t="s">
        <v>21</v>
      </c>
      <c r="H41" s="669" t="s">
        <v>21</v>
      </c>
      <c r="I41" s="669"/>
      <c r="J41" s="669" t="s">
        <v>21</v>
      </c>
      <c r="K41" s="670"/>
    </row>
    <row r="42" spans="1:11">
      <c r="A42" s="666"/>
      <c r="B42" s="667"/>
      <c r="C42" s="666"/>
      <c r="D42" s="668"/>
      <c r="E42" s="378">
        <v>500000</v>
      </c>
      <c r="F42" s="377">
        <v>0</v>
      </c>
      <c r="G42" s="669"/>
      <c r="H42" s="669"/>
      <c r="I42" s="669"/>
      <c r="J42" s="669"/>
      <c r="K42" s="670"/>
    </row>
    <row r="43" spans="1:11">
      <c r="A43" s="666"/>
      <c r="B43" s="667"/>
      <c r="C43" s="666"/>
      <c r="D43" s="668"/>
      <c r="E43" s="671"/>
      <c r="F43" s="377" t="s">
        <v>23</v>
      </c>
      <c r="G43" s="669"/>
      <c r="H43" s="669"/>
      <c r="I43" s="669"/>
      <c r="J43" s="669"/>
      <c r="K43" s="670"/>
    </row>
    <row r="44" spans="1:11" ht="27.75" customHeight="1">
      <c r="A44" s="666"/>
      <c r="B44" s="667"/>
      <c r="C44" s="666"/>
      <c r="D44" s="668"/>
      <c r="E44" s="671"/>
      <c r="F44" s="377">
        <v>0</v>
      </c>
      <c r="G44" s="669"/>
      <c r="H44" s="669"/>
      <c r="I44" s="669"/>
      <c r="J44" s="669"/>
      <c r="K44" s="670"/>
    </row>
    <row r="45" spans="1:11" ht="20.25" customHeight="1">
      <c r="A45" s="666" t="s">
        <v>18</v>
      </c>
      <c r="B45" s="667" t="s">
        <v>484</v>
      </c>
      <c r="C45" s="666" t="s">
        <v>20</v>
      </c>
      <c r="D45" s="668"/>
      <c r="E45" s="377" t="s">
        <v>22</v>
      </c>
      <c r="F45" s="377" t="s">
        <v>22</v>
      </c>
      <c r="G45" s="669" t="s">
        <v>21</v>
      </c>
      <c r="H45" s="669" t="s">
        <v>21</v>
      </c>
      <c r="I45" s="669"/>
      <c r="J45" s="669" t="s">
        <v>21</v>
      </c>
      <c r="K45" s="670"/>
    </row>
    <row r="46" spans="1:11">
      <c r="A46" s="666"/>
      <c r="B46" s="667"/>
      <c r="C46" s="666"/>
      <c r="D46" s="668"/>
      <c r="E46" s="378">
        <v>1200000</v>
      </c>
      <c r="F46" s="377">
        <v>0</v>
      </c>
      <c r="G46" s="669"/>
      <c r="H46" s="669"/>
      <c r="I46" s="669"/>
      <c r="J46" s="669"/>
      <c r="K46" s="670"/>
    </row>
    <row r="47" spans="1:11">
      <c r="A47" s="666"/>
      <c r="B47" s="667"/>
      <c r="C47" s="666"/>
      <c r="D47" s="668"/>
      <c r="E47" s="671"/>
      <c r="F47" s="377" t="s">
        <v>23</v>
      </c>
      <c r="G47" s="669"/>
      <c r="H47" s="669"/>
      <c r="I47" s="669"/>
      <c r="J47" s="669"/>
      <c r="K47" s="670"/>
    </row>
    <row r="48" spans="1:11" ht="15.75" customHeight="1">
      <c r="A48" s="666"/>
      <c r="B48" s="667"/>
      <c r="C48" s="666"/>
      <c r="D48" s="668"/>
      <c r="E48" s="671"/>
      <c r="F48" s="377">
        <v>0</v>
      </c>
      <c r="G48" s="669"/>
      <c r="H48" s="669"/>
      <c r="I48" s="669"/>
      <c r="J48" s="669"/>
      <c r="K48" s="670"/>
    </row>
  </sheetData>
  <mergeCells count="91">
    <mergeCell ref="A45:A48"/>
    <mergeCell ref="B45:B48"/>
    <mergeCell ref="C45:C48"/>
    <mergeCell ref="D45:D48"/>
    <mergeCell ref="G45:G48"/>
    <mergeCell ref="H45:I48"/>
    <mergeCell ref="J45:J48"/>
    <mergeCell ref="K45:K48"/>
    <mergeCell ref="E47:E48"/>
    <mergeCell ref="E43:E44"/>
    <mergeCell ref="G41:G44"/>
    <mergeCell ref="H41:I44"/>
    <mergeCell ref="J41:J44"/>
    <mergeCell ref="K41:K44"/>
    <mergeCell ref="E39:E40"/>
    <mergeCell ref="J33:J36"/>
    <mergeCell ref="K33:K36"/>
    <mergeCell ref="E35:E36"/>
    <mergeCell ref="H37:I40"/>
    <mergeCell ref="J37:J40"/>
    <mergeCell ref="K37:K40"/>
    <mergeCell ref="A41:A44"/>
    <mergeCell ref="B41:B44"/>
    <mergeCell ref="C41:C44"/>
    <mergeCell ref="D41:D44"/>
    <mergeCell ref="H28:I28"/>
    <mergeCell ref="A33:A36"/>
    <mergeCell ref="B33:B36"/>
    <mergeCell ref="C33:C36"/>
    <mergeCell ref="D33:D36"/>
    <mergeCell ref="G33:G36"/>
    <mergeCell ref="H33:I36"/>
    <mergeCell ref="A37:A40"/>
    <mergeCell ref="B37:B40"/>
    <mergeCell ref="C37:C40"/>
    <mergeCell ref="D37:D40"/>
    <mergeCell ref="G37:G40"/>
    <mergeCell ref="G21:K23"/>
    <mergeCell ref="E22:E23"/>
    <mergeCell ref="A24:A27"/>
    <mergeCell ref="B24:B27"/>
    <mergeCell ref="C24:C27"/>
    <mergeCell ref="D24:D27"/>
    <mergeCell ref="G24:G27"/>
    <mergeCell ref="H24:I27"/>
    <mergeCell ref="J24:J27"/>
    <mergeCell ref="K24:K27"/>
    <mergeCell ref="E26:E27"/>
    <mergeCell ref="G13:G16"/>
    <mergeCell ref="H13:I16"/>
    <mergeCell ref="J13:J16"/>
    <mergeCell ref="K13:K16"/>
    <mergeCell ref="E15:E16"/>
    <mergeCell ref="G17:G20"/>
    <mergeCell ref="H17:I20"/>
    <mergeCell ref="J17:J20"/>
    <mergeCell ref="K17:K20"/>
    <mergeCell ref="E19:E20"/>
    <mergeCell ref="J5:J8"/>
    <mergeCell ref="K5:K8"/>
    <mergeCell ref="E7:E8"/>
    <mergeCell ref="G9:G12"/>
    <mergeCell ref="H9:I12"/>
    <mergeCell ref="J9:J12"/>
    <mergeCell ref="K9:K12"/>
    <mergeCell ref="E11:E12"/>
    <mergeCell ref="I1:I4"/>
    <mergeCell ref="J1:J4"/>
    <mergeCell ref="K1:K4"/>
    <mergeCell ref="A5:A23"/>
    <mergeCell ref="B5:B23"/>
    <mergeCell ref="C5:C23"/>
    <mergeCell ref="D5:D23"/>
    <mergeCell ref="G5:G8"/>
    <mergeCell ref="H5:H8"/>
    <mergeCell ref="I5:I8"/>
    <mergeCell ref="A1:A4"/>
    <mergeCell ref="B1:B4"/>
    <mergeCell ref="C1:C4"/>
    <mergeCell ref="D1:D4"/>
    <mergeCell ref="G1:G4"/>
    <mergeCell ref="H1:H4"/>
    <mergeCell ref="H29:I32"/>
    <mergeCell ref="J29:J32"/>
    <mergeCell ref="K29:K32"/>
    <mergeCell ref="E29:E32"/>
    <mergeCell ref="A29:A32"/>
    <mergeCell ref="B29:B32"/>
    <mergeCell ref="C29:C32"/>
    <mergeCell ref="D29:D32"/>
    <mergeCell ref="G29:G32"/>
  </mergeCells>
  <pageMargins left="0.98425196850393704" right="0.19685039370078741" top="0.74803149606299213" bottom="0.74803149606299213" header="0.31496062992125984" footer="0.31496062992125984"/>
  <pageSetup paperSize="8" firstPageNumber="96" orientation="portrait" useFirstPageNumber="1" r:id="rId1"/>
  <headerFooter>
    <oddFooter>&amp;R&amp;P</oddFooter>
  </headerFooter>
</worksheet>
</file>

<file path=xl/worksheets/sheet55.xml><?xml version="1.0" encoding="utf-8"?>
<worksheet xmlns="http://schemas.openxmlformats.org/spreadsheetml/2006/main" xmlns:r="http://schemas.openxmlformats.org/officeDocument/2006/relationships">
  <dimension ref="A2:K73"/>
  <sheetViews>
    <sheetView topLeftCell="B42" workbookViewId="0">
      <selection activeCell="D58" sqref="D58:D61"/>
    </sheetView>
  </sheetViews>
  <sheetFormatPr defaultRowHeight="15"/>
  <cols>
    <col min="2" max="2" width="20.85546875" customWidth="1"/>
    <col min="4" max="4" width="7.85546875" customWidth="1"/>
    <col min="5" max="5" width="13.85546875" customWidth="1"/>
    <col min="6" max="6" width="11.7109375" customWidth="1"/>
    <col min="10" max="10" width="11.7109375" customWidth="1"/>
    <col min="11" max="11" width="18.28515625" customWidth="1"/>
  </cols>
  <sheetData>
    <row r="2" spans="1:11" ht="69.75" customHeight="1">
      <c r="A2" s="685" t="s">
        <v>15</v>
      </c>
      <c r="B2" s="673" t="s">
        <v>485</v>
      </c>
      <c r="C2" s="674" t="s">
        <v>20</v>
      </c>
      <c r="D2" s="672"/>
      <c r="E2" s="380" t="s">
        <v>22</v>
      </c>
      <c r="F2" s="380" t="s">
        <v>22</v>
      </c>
      <c r="G2" s="675" t="s">
        <v>381</v>
      </c>
      <c r="H2" s="672">
        <v>10</v>
      </c>
      <c r="I2" s="672"/>
      <c r="J2" s="672" t="s">
        <v>1027</v>
      </c>
      <c r="K2" s="672" t="s">
        <v>1665</v>
      </c>
    </row>
    <row r="3" spans="1:11" ht="15" hidden="1" customHeight="1">
      <c r="A3" s="686"/>
      <c r="B3" s="673"/>
      <c r="C3" s="674"/>
      <c r="D3" s="672"/>
      <c r="E3" s="380"/>
      <c r="F3" s="381"/>
      <c r="G3" s="675"/>
      <c r="H3" s="672"/>
      <c r="I3" s="672"/>
      <c r="J3" s="672"/>
      <c r="K3" s="672"/>
    </row>
    <row r="4" spans="1:11" ht="15" hidden="1" customHeight="1">
      <c r="A4" s="686"/>
      <c r="B4" s="673"/>
      <c r="C4" s="674"/>
      <c r="D4" s="672"/>
      <c r="E4" s="671"/>
      <c r="F4" s="381" t="s">
        <v>23</v>
      </c>
      <c r="G4" s="675"/>
      <c r="H4" s="672"/>
      <c r="I4" s="672"/>
      <c r="J4" s="672"/>
      <c r="K4" s="672"/>
    </row>
    <row r="5" spans="1:11" ht="33" hidden="1" customHeight="1">
      <c r="A5" s="686"/>
      <c r="B5" s="673"/>
      <c r="C5" s="674"/>
      <c r="D5" s="672"/>
      <c r="E5" s="671"/>
      <c r="F5" s="381"/>
      <c r="G5" s="675"/>
      <c r="H5" s="672"/>
      <c r="I5" s="672"/>
      <c r="J5" s="672"/>
      <c r="K5" s="672"/>
    </row>
    <row r="6" spans="1:11" ht="20.25" hidden="1" customHeight="1">
      <c r="A6" s="686"/>
      <c r="B6" s="673"/>
      <c r="C6" s="674"/>
      <c r="D6" s="672"/>
      <c r="E6" s="380" t="s">
        <v>22</v>
      </c>
      <c r="F6" s="381" t="s">
        <v>22</v>
      </c>
      <c r="G6" s="669" t="s">
        <v>21</v>
      </c>
      <c r="H6" s="669" t="s">
        <v>21</v>
      </c>
      <c r="I6" s="669"/>
      <c r="J6" s="669" t="s">
        <v>21</v>
      </c>
      <c r="K6" s="670"/>
    </row>
    <row r="7" spans="1:11" ht="15" hidden="1" customHeight="1">
      <c r="A7" s="686"/>
      <c r="B7" s="673"/>
      <c r="C7" s="674"/>
      <c r="D7" s="672"/>
      <c r="E7" s="300">
        <v>59166800</v>
      </c>
      <c r="F7" s="381"/>
      <c r="G7" s="669"/>
      <c r="H7" s="669"/>
      <c r="I7" s="669"/>
      <c r="J7" s="669"/>
      <c r="K7" s="670"/>
    </row>
    <row r="8" spans="1:11" ht="15" hidden="1" customHeight="1">
      <c r="A8" s="686"/>
      <c r="B8" s="673"/>
      <c r="C8" s="674"/>
      <c r="D8" s="672"/>
      <c r="E8" s="671"/>
      <c r="F8" s="381" t="s">
        <v>23</v>
      </c>
      <c r="G8" s="669"/>
      <c r="H8" s="669"/>
      <c r="I8" s="669"/>
      <c r="J8" s="669"/>
      <c r="K8" s="670"/>
    </row>
    <row r="9" spans="1:11" ht="15" hidden="1" customHeight="1">
      <c r="A9" s="686"/>
      <c r="B9" s="673"/>
      <c r="C9" s="674"/>
      <c r="D9" s="672"/>
      <c r="E9" s="671"/>
      <c r="F9" s="381"/>
      <c r="G9" s="669"/>
      <c r="H9" s="669"/>
      <c r="I9" s="669"/>
      <c r="J9" s="669"/>
      <c r="K9" s="670"/>
    </row>
    <row r="10" spans="1:11" ht="20.25" hidden="1" customHeight="1">
      <c r="A10" s="686"/>
      <c r="B10" s="673"/>
      <c r="C10" s="674"/>
      <c r="D10" s="672"/>
      <c r="E10" s="380" t="s">
        <v>22</v>
      </c>
      <c r="F10" s="381" t="s">
        <v>22</v>
      </c>
      <c r="G10" s="669" t="s">
        <v>21</v>
      </c>
      <c r="H10" s="669" t="s">
        <v>21</v>
      </c>
      <c r="I10" s="669"/>
      <c r="J10" s="669" t="s">
        <v>21</v>
      </c>
      <c r="K10" s="670"/>
    </row>
    <row r="11" spans="1:11" ht="15" hidden="1" customHeight="1">
      <c r="A11" s="686"/>
      <c r="B11" s="673"/>
      <c r="C11" s="674"/>
      <c r="D11" s="672"/>
      <c r="E11" s="300">
        <v>35070000</v>
      </c>
      <c r="F11" s="381"/>
      <c r="G11" s="669"/>
      <c r="H11" s="669"/>
      <c r="I11" s="669"/>
      <c r="J11" s="669"/>
      <c r="K11" s="670"/>
    </row>
    <row r="12" spans="1:11" ht="15" hidden="1" customHeight="1">
      <c r="A12" s="686"/>
      <c r="B12" s="673"/>
      <c r="C12" s="674"/>
      <c r="D12" s="672"/>
      <c r="E12" s="671"/>
      <c r="F12" s="381" t="s">
        <v>23</v>
      </c>
      <c r="G12" s="669"/>
      <c r="H12" s="669"/>
      <c r="I12" s="669"/>
      <c r="J12" s="669"/>
      <c r="K12" s="670"/>
    </row>
    <row r="13" spans="1:11" ht="15" hidden="1" customHeight="1">
      <c r="A13" s="686"/>
      <c r="B13" s="673"/>
      <c r="C13" s="674"/>
      <c r="D13" s="672"/>
      <c r="E13" s="671"/>
      <c r="F13" s="381"/>
      <c r="G13" s="669"/>
      <c r="H13" s="669"/>
      <c r="I13" s="669"/>
      <c r="J13" s="669"/>
      <c r="K13" s="670"/>
    </row>
    <row r="14" spans="1:11" ht="20.25" hidden="1" customHeight="1">
      <c r="A14" s="686"/>
      <c r="B14" s="673"/>
      <c r="C14" s="674"/>
      <c r="D14" s="672"/>
      <c r="E14" s="380" t="s">
        <v>22</v>
      </c>
      <c r="F14" s="381" t="s">
        <v>22</v>
      </c>
      <c r="G14" s="669" t="s">
        <v>21</v>
      </c>
      <c r="H14" s="669" t="s">
        <v>21</v>
      </c>
      <c r="I14" s="669"/>
      <c r="J14" s="669" t="s">
        <v>21</v>
      </c>
      <c r="K14" s="670"/>
    </row>
    <row r="15" spans="1:11" ht="15" hidden="1" customHeight="1">
      <c r="A15" s="686"/>
      <c r="B15" s="673"/>
      <c r="C15" s="674"/>
      <c r="D15" s="672"/>
      <c r="E15" s="300">
        <v>1100000</v>
      </c>
      <c r="F15" s="381"/>
      <c r="G15" s="669"/>
      <c r="H15" s="669"/>
      <c r="I15" s="669"/>
      <c r="J15" s="669"/>
      <c r="K15" s="670"/>
    </row>
    <row r="16" spans="1:11" ht="15" hidden="1" customHeight="1">
      <c r="A16" s="686"/>
      <c r="B16" s="673"/>
      <c r="C16" s="674"/>
      <c r="D16" s="672"/>
      <c r="E16" s="671"/>
      <c r="F16" s="381" t="s">
        <v>23</v>
      </c>
      <c r="G16" s="669"/>
      <c r="H16" s="669"/>
      <c r="I16" s="669"/>
      <c r="J16" s="669"/>
      <c r="K16" s="670"/>
    </row>
    <row r="17" spans="1:11" ht="15" hidden="1" customHeight="1">
      <c r="A17" s="686"/>
      <c r="B17" s="673"/>
      <c r="C17" s="674"/>
      <c r="D17" s="672"/>
      <c r="E17" s="671"/>
      <c r="F17" s="381"/>
      <c r="G17" s="669"/>
      <c r="H17" s="669"/>
      <c r="I17" s="669"/>
      <c r="J17" s="669"/>
      <c r="K17" s="670"/>
    </row>
    <row r="18" spans="1:11">
      <c r="A18" s="686"/>
      <c r="B18" s="673"/>
      <c r="C18" s="674"/>
      <c r="D18" s="672"/>
      <c r="E18" s="380">
        <f>E22+E34+E39+E43+E47+E51+E55+E59+E67+E71</f>
        <v>25775000</v>
      </c>
      <c r="F18" s="380">
        <f>F22+F59</f>
        <v>3727681.19</v>
      </c>
      <c r="G18" s="669"/>
      <c r="H18" s="669"/>
      <c r="I18" s="669"/>
      <c r="J18" s="669"/>
      <c r="K18" s="669"/>
    </row>
    <row r="19" spans="1:11">
      <c r="A19" s="686"/>
      <c r="B19" s="673"/>
      <c r="C19" s="674"/>
      <c r="D19" s="672"/>
      <c r="E19" s="671"/>
      <c r="F19" s="381" t="s">
        <v>23</v>
      </c>
      <c r="G19" s="669"/>
      <c r="H19" s="669"/>
      <c r="I19" s="669"/>
      <c r="J19" s="669"/>
      <c r="K19" s="669"/>
    </row>
    <row r="20" spans="1:11" ht="22.5" customHeight="1">
      <c r="A20" s="687"/>
      <c r="B20" s="673"/>
      <c r="C20" s="674"/>
      <c r="D20" s="672"/>
      <c r="E20" s="671"/>
      <c r="F20" s="380">
        <f>F24+F61</f>
        <v>3191610.5</v>
      </c>
      <c r="G20" s="669"/>
      <c r="H20" s="669"/>
      <c r="I20" s="669"/>
      <c r="J20" s="669"/>
      <c r="K20" s="669"/>
    </row>
    <row r="21" spans="1:11" ht="20.25" customHeight="1">
      <c r="A21" s="717" t="s">
        <v>18</v>
      </c>
      <c r="B21" s="667" t="s">
        <v>486</v>
      </c>
      <c r="C21" s="666" t="s">
        <v>20</v>
      </c>
      <c r="D21" s="668"/>
      <c r="E21" s="380" t="s">
        <v>22</v>
      </c>
      <c r="F21" s="380" t="s">
        <v>22</v>
      </c>
      <c r="G21" s="669" t="s">
        <v>21</v>
      </c>
      <c r="H21" s="669" t="s">
        <v>21</v>
      </c>
      <c r="I21" s="669"/>
      <c r="J21" s="669" t="s">
        <v>21</v>
      </c>
      <c r="K21" s="681" t="s">
        <v>1662</v>
      </c>
    </row>
    <row r="22" spans="1:11">
      <c r="A22" s="718"/>
      <c r="B22" s="667"/>
      <c r="C22" s="666"/>
      <c r="D22" s="668"/>
      <c r="E22" s="382">
        <v>4265000</v>
      </c>
      <c r="F22" s="380">
        <f>F26+F30</f>
        <v>563985.18999999994</v>
      </c>
      <c r="G22" s="669"/>
      <c r="H22" s="669"/>
      <c r="I22" s="669"/>
      <c r="J22" s="669"/>
      <c r="K22" s="681"/>
    </row>
    <row r="23" spans="1:11">
      <c r="A23" s="718"/>
      <c r="B23" s="667"/>
      <c r="C23" s="666"/>
      <c r="D23" s="668"/>
      <c r="E23" s="671"/>
      <c r="F23" s="380" t="s">
        <v>23</v>
      </c>
      <c r="G23" s="669"/>
      <c r="H23" s="669"/>
      <c r="I23" s="669"/>
      <c r="J23" s="669"/>
      <c r="K23" s="681"/>
    </row>
    <row r="24" spans="1:11" ht="40.5" customHeight="1">
      <c r="A24" s="719"/>
      <c r="B24" s="667"/>
      <c r="C24" s="666"/>
      <c r="D24" s="668"/>
      <c r="E24" s="671"/>
      <c r="F24" s="380">
        <f>F28+F32</f>
        <v>502468.9</v>
      </c>
      <c r="G24" s="669"/>
      <c r="H24" s="669"/>
      <c r="I24" s="669"/>
      <c r="J24" s="669"/>
      <c r="K24" s="681"/>
    </row>
    <row r="25" spans="1:11" ht="20.25" customHeight="1">
      <c r="A25" s="496"/>
      <c r="B25" s="447" t="s">
        <v>952</v>
      </c>
      <c r="C25" s="446"/>
      <c r="D25" s="448"/>
      <c r="E25" s="448"/>
      <c r="F25" s="379" t="s">
        <v>22</v>
      </c>
      <c r="G25" s="449" t="s">
        <v>21</v>
      </c>
      <c r="H25" s="449" t="s">
        <v>21</v>
      </c>
      <c r="I25" s="449"/>
      <c r="J25" s="449" t="s">
        <v>21</v>
      </c>
      <c r="K25" s="450" t="s">
        <v>1666</v>
      </c>
    </row>
    <row r="26" spans="1:11">
      <c r="A26" s="497"/>
      <c r="B26" s="447"/>
      <c r="C26" s="446"/>
      <c r="D26" s="448"/>
      <c r="E26" s="488"/>
      <c r="F26" s="379">
        <v>173372</v>
      </c>
      <c r="G26" s="449"/>
      <c r="H26" s="449"/>
      <c r="I26" s="449"/>
      <c r="J26" s="449"/>
      <c r="K26" s="450"/>
    </row>
    <row r="27" spans="1:11">
      <c r="A27" s="497"/>
      <c r="B27" s="447"/>
      <c r="C27" s="446"/>
      <c r="D27" s="448"/>
      <c r="E27" s="488"/>
      <c r="F27" s="379" t="s">
        <v>23</v>
      </c>
      <c r="G27" s="449"/>
      <c r="H27" s="449"/>
      <c r="I27" s="449"/>
      <c r="J27" s="449"/>
      <c r="K27" s="450"/>
    </row>
    <row r="28" spans="1:11" ht="87" customHeight="1">
      <c r="A28" s="498"/>
      <c r="B28" s="447"/>
      <c r="C28" s="446"/>
      <c r="D28" s="448"/>
      <c r="E28" s="488"/>
      <c r="F28" s="379">
        <v>147366</v>
      </c>
      <c r="G28" s="449"/>
      <c r="H28" s="449"/>
      <c r="I28" s="449"/>
      <c r="J28" s="449"/>
      <c r="K28" s="450"/>
    </row>
    <row r="29" spans="1:11" s="23" customFormat="1" ht="20.25" customHeight="1">
      <c r="A29" s="501"/>
      <c r="B29" s="447" t="s">
        <v>1153</v>
      </c>
      <c r="C29" s="446"/>
      <c r="D29" s="448"/>
      <c r="E29" s="448"/>
      <c r="F29" s="379" t="s">
        <v>22</v>
      </c>
      <c r="G29" s="449" t="s">
        <v>21</v>
      </c>
      <c r="H29" s="449" t="s">
        <v>21</v>
      </c>
      <c r="I29" s="449"/>
      <c r="J29" s="449" t="s">
        <v>21</v>
      </c>
      <c r="K29" s="450" t="s">
        <v>1154</v>
      </c>
    </row>
    <row r="30" spans="1:11" s="23" customFormat="1">
      <c r="A30" s="502"/>
      <c r="B30" s="447"/>
      <c r="C30" s="446"/>
      <c r="D30" s="448"/>
      <c r="E30" s="488"/>
      <c r="F30" s="379">
        <v>390613.19</v>
      </c>
      <c r="G30" s="449"/>
      <c r="H30" s="449"/>
      <c r="I30" s="449"/>
      <c r="J30" s="449"/>
      <c r="K30" s="450"/>
    </row>
    <row r="31" spans="1:11" s="23" customFormat="1">
      <c r="A31" s="502"/>
      <c r="B31" s="447"/>
      <c r="C31" s="446"/>
      <c r="D31" s="448"/>
      <c r="E31" s="488"/>
      <c r="F31" s="379" t="s">
        <v>23</v>
      </c>
      <c r="G31" s="449"/>
      <c r="H31" s="449"/>
      <c r="I31" s="449"/>
      <c r="J31" s="449"/>
      <c r="K31" s="450"/>
    </row>
    <row r="32" spans="1:11" s="23" customFormat="1" ht="75.75" customHeight="1">
      <c r="A32" s="503"/>
      <c r="B32" s="447"/>
      <c r="C32" s="446"/>
      <c r="D32" s="448"/>
      <c r="E32" s="488"/>
      <c r="F32" s="379">
        <v>355102.9</v>
      </c>
      <c r="G32" s="449"/>
      <c r="H32" s="449"/>
      <c r="I32" s="449"/>
      <c r="J32" s="449"/>
      <c r="K32" s="450"/>
    </row>
    <row r="33" spans="1:11" ht="20.25" customHeight="1">
      <c r="A33" s="717" t="s">
        <v>18</v>
      </c>
      <c r="B33" s="667" t="s">
        <v>487</v>
      </c>
      <c r="C33" s="666" t="s">
        <v>20</v>
      </c>
      <c r="D33" s="668"/>
      <c r="E33" s="380" t="s">
        <v>22</v>
      </c>
      <c r="F33" s="380" t="s">
        <v>22</v>
      </c>
      <c r="G33" s="669" t="s">
        <v>21</v>
      </c>
      <c r="H33" s="669" t="s">
        <v>21</v>
      </c>
      <c r="I33" s="669"/>
      <c r="J33" s="669" t="s">
        <v>21</v>
      </c>
      <c r="K33" s="682"/>
    </row>
    <row r="34" spans="1:11">
      <c r="A34" s="718"/>
      <c r="B34" s="667"/>
      <c r="C34" s="666"/>
      <c r="D34" s="668"/>
      <c r="E34" s="382">
        <v>150000</v>
      </c>
      <c r="F34" s="380">
        <v>0</v>
      </c>
      <c r="G34" s="669"/>
      <c r="H34" s="669"/>
      <c r="I34" s="669"/>
      <c r="J34" s="669"/>
      <c r="K34" s="682"/>
    </row>
    <row r="35" spans="1:11">
      <c r="A35" s="718"/>
      <c r="B35" s="667"/>
      <c r="C35" s="666"/>
      <c r="D35" s="668"/>
      <c r="E35" s="733"/>
      <c r="F35" s="380" t="s">
        <v>23</v>
      </c>
      <c r="G35" s="669"/>
      <c r="H35" s="669"/>
      <c r="I35" s="669"/>
      <c r="J35" s="669"/>
      <c r="K35" s="682"/>
    </row>
    <row r="36" spans="1:11" ht="19.5" customHeight="1">
      <c r="A36" s="718"/>
      <c r="B36" s="667"/>
      <c r="C36" s="666"/>
      <c r="D36" s="668"/>
      <c r="E36" s="750"/>
      <c r="F36" s="383">
        <v>0</v>
      </c>
      <c r="G36" s="669"/>
      <c r="H36" s="669"/>
      <c r="I36" s="669"/>
      <c r="J36" s="669"/>
      <c r="K36" s="682"/>
    </row>
    <row r="37" spans="1:11" ht="15" hidden="1" customHeight="1">
      <c r="A37" s="719"/>
      <c r="B37" s="667"/>
      <c r="C37" s="666"/>
      <c r="D37" s="668"/>
      <c r="E37" s="750"/>
      <c r="F37" s="380"/>
      <c r="G37" s="669"/>
      <c r="H37" s="669"/>
      <c r="I37" s="669"/>
      <c r="J37" s="669"/>
      <c r="K37" s="682"/>
    </row>
    <row r="38" spans="1:11" ht="20.25" customHeight="1">
      <c r="A38" s="717" t="s">
        <v>18</v>
      </c>
      <c r="B38" s="667" t="s">
        <v>488</v>
      </c>
      <c r="C38" s="666" t="s">
        <v>20</v>
      </c>
      <c r="D38" s="668"/>
      <c r="E38" s="380" t="s">
        <v>22</v>
      </c>
      <c r="F38" s="380" t="s">
        <v>22</v>
      </c>
      <c r="G38" s="669" t="s">
        <v>21</v>
      </c>
      <c r="H38" s="669" t="s">
        <v>21</v>
      </c>
      <c r="I38" s="669"/>
      <c r="J38" s="669" t="s">
        <v>21</v>
      </c>
      <c r="K38" s="682"/>
    </row>
    <row r="39" spans="1:11">
      <c r="A39" s="718"/>
      <c r="B39" s="667"/>
      <c r="C39" s="666"/>
      <c r="D39" s="668"/>
      <c r="E39" s="382">
        <v>3000000</v>
      </c>
      <c r="F39" s="380">
        <v>0</v>
      </c>
      <c r="G39" s="669"/>
      <c r="H39" s="669"/>
      <c r="I39" s="669"/>
      <c r="J39" s="669"/>
      <c r="K39" s="682"/>
    </row>
    <row r="40" spans="1:11">
      <c r="A40" s="718"/>
      <c r="B40" s="667"/>
      <c r="C40" s="666"/>
      <c r="D40" s="668"/>
      <c r="E40" s="671"/>
      <c r="F40" s="380" t="s">
        <v>23</v>
      </c>
      <c r="G40" s="669"/>
      <c r="H40" s="669"/>
      <c r="I40" s="669"/>
      <c r="J40" s="669"/>
      <c r="K40" s="682"/>
    </row>
    <row r="41" spans="1:11" ht="25.5" customHeight="1">
      <c r="A41" s="719"/>
      <c r="B41" s="667"/>
      <c r="C41" s="666"/>
      <c r="D41" s="668"/>
      <c r="E41" s="671"/>
      <c r="F41" s="380">
        <v>0</v>
      </c>
      <c r="G41" s="669"/>
      <c r="H41" s="669"/>
      <c r="I41" s="669"/>
      <c r="J41" s="669"/>
      <c r="K41" s="682"/>
    </row>
    <row r="42" spans="1:11" ht="20.25" customHeight="1">
      <c r="A42" s="717" t="s">
        <v>18</v>
      </c>
      <c r="B42" s="667" t="s">
        <v>489</v>
      </c>
      <c r="C42" s="666" t="s">
        <v>20</v>
      </c>
      <c r="D42" s="668"/>
      <c r="E42" s="380" t="s">
        <v>22</v>
      </c>
      <c r="F42" s="380" t="s">
        <v>22</v>
      </c>
      <c r="G42" s="669" t="s">
        <v>21</v>
      </c>
      <c r="H42" s="669" t="s">
        <v>21</v>
      </c>
      <c r="I42" s="669"/>
      <c r="J42" s="669" t="s">
        <v>21</v>
      </c>
      <c r="K42" s="682"/>
    </row>
    <row r="43" spans="1:11">
      <c r="A43" s="718"/>
      <c r="B43" s="667"/>
      <c r="C43" s="666"/>
      <c r="D43" s="668"/>
      <c r="E43" s="382">
        <v>7000000</v>
      </c>
      <c r="F43" s="380">
        <v>0</v>
      </c>
      <c r="G43" s="669"/>
      <c r="H43" s="669"/>
      <c r="I43" s="669"/>
      <c r="J43" s="669"/>
      <c r="K43" s="682"/>
    </row>
    <row r="44" spans="1:11">
      <c r="A44" s="718"/>
      <c r="B44" s="667"/>
      <c r="C44" s="666"/>
      <c r="D44" s="668"/>
      <c r="E44" s="671"/>
      <c r="F44" s="380" t="s">
        <v>23</v>
      </c>
      <c r="G44" s="669"/>
      <c r="H44" s="669"/>
      <c r="I44" s="669"/>
      <c r="J44" s="669"/>
      <c r="K44" s="682"/>
    </row>
    <row r="45" spans="1:11" ht="69.75" customHeight="1">
      <c r="A45" s="719"/>
      <c r="B45" s="667"/>
      <c r="C45" s="666"/>
      <c r="D45" s="668"/>
      <c r="E45" s="671"/>
      <c r="F45" s="380">
        <v>0</v>
      </c>
      <c r="G45" s="669"/>
      <c r="H45" s="669"/>
      <c r="I45" s="669"/>
      <c r="J45" s="669"/>
      <c r="K45" s="682"/>
    </row>
    <row r="46" spans="1:11" ht="20.25" customHeight="1">
      <c r="A46" s="717" t="s">
        <v>18</v>
      </c>
      <c r="B46" s="667" t="s">
        <v>490</v>
      </c>
      <c r="C46" s="666" t="s">
        <v>20</v>
      </c>
      <c r="D46" s="668"/>
      <c r="E46" s="380" t="s">
        <v>22</v>
      </c>
      <c r="F46" s="380" t="s">
        <v>22</v>
      </c>
      <c r="G46" s="669" t="s">
        <v>21</v>
      </c>
      <c r="H46" s="669" t="s">
        <v>21</v>
      </c>
      <c r="I46" s="669"/>
      <c r="J46" s="669" t="s">
        <v>21</v>
      </c>
      <c r="K46" s="682"/>
    </row>
    <row r="47" spans="1:11">
      <c r="A47" s="718"/>
      <c r="B47" s="667"/>
      <c r="C47" s="666"/>
      <c r="D47" s="668"/>
      <c r="E47" s="382">
        <v>2900000</v>
      </c>
      <c r="F47" s="380">
        <v>0</v>
      </c>
      <c r="G47" s="669"/>
      <c r="H47" s="669"/>
      <c r="I47" s="669"/>
      <c r="J47" s="669"/>
      <c r="K47" s="682"/>
    </row>
    <row r="48" spans="1:11">
      <c r="A48" s="718"/>
      <c r="B48" s="667"/>
      <c r="C48" s="666"/>
      <c r="D48" s="668"/>
      <c r="E48" s="671"/>
      <c r="F48" s="380" t="s">
        <v>23</v>
      </c>
      <c r="G48" s="669"/>
      <c r="H48" s="669"/>
      <c r="I48" s="669"/>
      <c r="J48" s="669"/>
      <c r="K48" s="682"/>
    </row>
    <row r="49" spans="1:11">
      <c r="A49" s="719"/>
      <c r="B49" s="667"/>
      <c r="C49" s="666"/>
      <c r="D49" s="668"/>
      <c r="E49" s="671"/>
      <c r="F49" s="380">
        <v>0</v>
      </c>
      <c r="G49" s="669"/>
      <c r="H49" s="669"/>
      <c r="I49" s="669"/>
      <c r="J49" s="669"/>
      <c r="K49" s="682"/>
    </row>
    <row r="50" spans="1:11" ht="20.25" customHeight="1">
      <c r="A50" s="717" t="s">
        <v>18</v>
      </c>
      <c r="B50" s="667" t="s">
        <v>491</v>
      </c>
      <c r="C50" s="666" t="s">
        <v>20</v>
      </c>
      <c r="D50" s="668"/>
      <c r="E50" s="380" t="s">
        <v>22</v>
      </c>
      <c r="F50" s="380" t="s">
        <v>22</v>
      </c>
      <c r="G50" s="669" t="s">
        <v>21</v>
      </c>
      <c r="H50" s="669" t="s">
        <v>21</v>
      </c>
      <c r="I50" s="669"/>
      <c r="J50" s="669" t="s">
        <v>21</v>
      </c>
      <c r="K50" s="682"/>
    </row>
    <row r="51" spans="1:11">
      <c r="A51" s="718"/>
      <c r="B51" s="667"/>
      <c r="C51" s="666"/>
      <c r="D51" s="668"/>
      <c r="E51" s="382">
        <v>1000000</v>
      </c>
      <c r="F51" s="380">
        <v>0</v>
      </c>
      <c r="G51" s="669"/>
      <c r="H51" s="669"/>
      <c r="I51" s="669"/>
      <c r="J51" s="669"/>
      <c r="K51" s="682"/>
    </row>
    <row r="52" spans="1:11">
      <c r="A52" s="718"/>
      <c r="B52" s="667"/>
      <c r="C52" s="666"/>
      <c r="D52" s="668"/>
      <c r="E52" s="671"/>
      <c r="F52" s="380" t="s">
        <v>23</v>
      </c>
      <c r="G52" s="669"/>
      <c r="H52" s="669"/>
      <c r="I52" s="669"/>
      <c r="J52" s="669"/>
      <c r="K52" s="682"/>
    </row>
    <row r="53" spans="1:11" ht="92.25" customHeight="1">
      <c r="A53" s="719"/>
      <c r="B53" s="667"/>
      <c r="C53" s="666"/>
      <c r="D53" s="668"/>
      <c r="E53" s="671"/>
      <c r="F53" s="380">
        <v>0</v>
      </c>
      <c r="G53" s="669"/>
      <c r="H53" s="669"/>
      <c r="I53" s="669"/>
      <c r="J53" s="669"/>
      <c r="K53" s="682"/>
    </row>
    <row r="54" spans="1:11" ht="20.25" customHeight="1">
      <c r="A54" s="717" t="s">
        <v>18</v>
      </c>
      <c r="B54" s="667" t="s">
        <v>492</v>
      </c>
      <c r="C54" s="666" t="s">
        <v>20</v>
      </c>
      <c r="D54" s="668"/>
      <c r="E54" s="380" t="s">
        <v>22</v>
      </c>
      <c r="F54" s="380" t="s">
        <v>22</v>
      </c>
      <c r="G54" s="669" t="s">
        <v>21</v>
      </c>
      <c r="H54" s="669" t="s">
        <v>21</v>
      </c>
      <c r="I54" s="669"/>
      <c r="J54" s="669" t="s">
        <v>21</v>
      </c>
      <c r="K54" s="682"/>
    </row>
    <row r="55" spans="1:11">
      <c r="A55" s="718"/>
      <c r="B55" s="667"/>
      <c r="C55" s="666"/>
      <c r="D55" s="668"/>
      <c r="E55" s="382">
        <v>1800000</v>
      </c>
      <c r="F55" s="380">
        <v>0</v>
      </c>
      <c r="G55" s="669"/>
      <c r="H55" s="669"/>
      <c r="I55" s="669"/>
      <c r="J55" s="669"/>
      <c r="K55" s="682"/>
    </row>
    <row r="56" spans="1:11">
      <c r="A56" s="718"/>
      <c r="B56" s="667"/>
      <c r="C56" s="666"/>
      <c r="D56" s="668"/>
      <c r="E56" s="671"/>
      <c r="F56" s="380" t="s">
        <v>23</v>
      </c>
      <c r="G56" s="669"/>
      <c r="H56" s="669"/>
      <c r="I56" s="669"/>
      <c r="J56" s="669"/>
      <c r="K56" s="682"/>
    </row>
    <row r="57" spans="1:11" ht="84.75" customHeight="1">
      <c r="A57" s="719"/>
      <c r="B57" s="667"/>
      <c r="C57" s="666"/>
      <c r="D57" s="668"/>
      <c r="E57" s="671"/>
      <c r="F57" s="380">
        <v>0</v>
      </c>
      <c r="G57" s="669"/>
      <c r="H57" s="669"/>
      <c r="I57" s="669"/>
      <c r="J57" s="669"/>
      <c r="K57" s="682"/>
    </row>
    <row r="58" spans="1:11" ht="20.25" customHeight="1">
      <c r="A58" s="717" t="s">
        <v>18</v>
      </c>
      <c r="B58" s="667" t="s">
        <v>493</v>
      </c>
      <c r="C58" s="666" t="s">
        <v>20</v>
      </c>
      <c r="D58" s="668"/>
      <c r="E58" s="380" t="s">
        <v>22</v>
      </c>
      <c r="F58" s="380" t="s">
        <v>22</v>
      </c>
      <c r="G58" s="669" t="s">
        <v>21</v>
      </c>
      <c r="H58" s="669" t="s">
        <v>21</v>
      </c>
      <c r="I58" s="669"/>
      <c r="J58" s="669" t="s">
        <v>21</v>
      </c>
      <c r="K58" s="681" t="s">
        <v>1663</v>
      </c>
    </row>
    <row r="59" spans="1:11">
      <c r="A59" s="718"/>
      <c r="B59" s="667"/>
      <c r="C59" s="666"/>
      <c r="D59" s="668"/>
      <c r="E59" s="382">
        <v>5000000</v>
      </c>
      <c r="F59" s="380">
        <f>F63</f>
        <v>3163696</v>
      </c>
      <c r="G59" s="669"/>
      <c r="H59" s="669"/>
      <c r="I59" s="669"/>
      <c r="J59" s="669"/>
      <c r="K59" s="682"/>
    </row>
    <row r="60" spans="1:11">
      <c r="A60" s="718"/>
      <c r="B60" s="667"/>
      <c r="C60" s="666"/>
      <c r="D60" s="668"/>
      <c r="E60" s="671"/>
      <c r="F60" s="380" t="s">
        <v>23</v>
      </c>
      <c r="G60" s="669"/>
      <c r="H60" s="669"/>
      <c r="I60" s="669"/>
      <c r="J60" s="669"/>
      <c r="K60" s="682"/>
    </row>
    <row r="61" spans="1:11" ht="56.25" customHeight="1">
      <c r="A61" s="719"/>
      <c r="B61" s="667"/>
      <c r="C61" s="666"/>
      <c r="D61" s="668"/>
      <c r="E61" s="671"/>
      <c r="F61" s="380">
        <f>F65</f>
        <v>2689141.6</v>
      </c>
      <c r="G61" s="669"/>
      <c r="H61" s="669"/>
      <c r="I61" s="669"/>
      <c r="J61" s="669"/>
      <c r="K61" s="682"/>
    </row>
    <row r="62" spans="1:11" ht="20.25" customHeight="1">
      <c r="A62" s="496"/>
      <c r="B62" s="447" t="s">
        <v>693</v>
      </c>
      <c r="C62" s="446"/>
      <c r="D62" s="448"/>
      <c r="E62" s="448"/>
      <c r="F62" s="379" t="s">
        <v>22</v>
      </c>
      <c r="G62" s="449" t="s">
        <v>21</v>
      </c>
      <c r="H62" s="449" t="s">
        <v>21</v>
      </c>
      <c r="I62" s="449"/>
      <c r="J62" s="449" t="s">
        <v>21</v>
      </c>
      <c r="K62" s="450" t="s">
        <v>1664</v>
      </c>
    </row>
    <row r="63" spans="1:11">
      <c r="A63" s="497"/>
      <c r="B63" s="447"/>
      <c r="C63" s="446"/>
      <c r="D63" s="448"/>
      <c r="E63" s="488"/>
      <c r="F63" s="379">
        <v>3163696</v>
      </c>
      <c r="G63" s="449"/>
      <c r="H63" s="449"/>
      <c r="I63" s="449"/>
      <c r="J63" s="449"/>
      <c r="K63" s="450"/>
    </row>
    <row r="64" spans="1:11">
      <c r="A64" s="497"/>
      <c r="B64" s="447"/>
      <c r="C64" s="446"/>
      <c r="D64" s="448"/>
      <c r="E64" s="488"/>
      <c r="F64" s="379" t="s">
        <v>23</v>
      </c>
      <c r="G64" s="449"/>
      <c r="H64" s="449"/>
      <c r="I64" s="449"/>
      <c r="J64" s="449"/>
      <c r="K64" s="450"/>
    </row>
    <row r="65" spans="1:11" ht="121.5" customHeight="1">
      <c r="A65" s="498"/>
      <c r="B65" s="447"/>
      <c r="C65" s="446"/>
      <c r="D65" s="448"/>
      <c r="E65" s="488"/>
      <c r="F65" s="379">
        <v>2689141.6</v>
      </c>
      <c r="G65" s="449"/>
      <c r="H65" s="449"/>
      <c r="I65" s="449"/>
      <c r="J65" s="449"/>
      <c r="K65" s="450"/>
    </row>
    <row r="66" spans="1:11" ht="20.25" customHeight="1">
      <c r="A66" s="717" t="s">
        <v>18</v>
      </c>
      <c r="B66" s="667" t="s">
        <v>494</v>
      </c>
      <c r="C66" s="666" t="s">
        <v>20</v>
      </c>
      <c r="D66" s="668"/>
      <c r="E66" s="380" t="s">
        <v>22</v>
      </c>
      <c r="F66" s="380" t="s">
        <v>22</v>
      </c>
      <c r="G66" s="669" t="s">
        <v>21</v>
      </c>
      <c r="H66" s="669" t="s">
        <v>21</v>
      </c>
      <c r="I66" s="669"/>
      <c r="J66" s="669" t="s">
        <v>21</v>
      </c>
      <c r="K66" s="682"/>
    </row>
    <row r="67" spans="1:11">
      <c r="A67" s="718"/>
      <c r="B67" s="667"/>
      <c r="C67" s="666"/>
      <c r="D67" s="668"/>
      <c r="E67" s="382">
        <v>600000</v>
      </c>
      <c r="F67" s="380">
        <v>0</v>
      </c>
      <c r="G67" s="669"/>
      <c r="H67" s="669"/>
      <c r="I67" s="669"/>
      <c r="J67" s="669"/>
      <c r="K67" s="682"/>
    </row>
    <row r="68" spans="1:11">
      <c r="A68" s="718"/>
      <c r="B68" s="667"/>
      <c r="C68" s="666"/>
      <c r="D68" s="668"/>
      <c r="E68" s="671"/>
      <c r="F68" s="380" t="s">
        <v>23</v>
      </c>
      <c r="G68" s="669"/>
      <c r="H68" s="669"/>
      <c r="I68" s="669"/>
      <c r="J68" s="669"/>
      <c r="K68" s="682"/>
    </row>
    <row r="69" spans="1:11" ht="23.25" customHeight="1">
      <c r="A69" s="719"/>
      <c r="B69" s="667"/>
      <c r="C69" s="666"/>
      <c r="D69" s="668"/>
      <c r="E69" s="671"/>
      <c r="F69" s="380">
        <v>0</v>
      </c>
      <c r="G69" s="669"/>
      <c r="H69" s="669"/>
      <c r="I69" s="669"/>
      <c r="J69" s="669"/>
      <c r="K69" s="682"/>
    </row>
    <row r="70" spans="1:11" ht="20.25" customHeight="1">
      <c r="A70" s="717" t="s">
        <v>18</v>
      </c>
      <c r="B70" s="667" t="s">
        <v>495</v>
      </c>
      <c r="C70" s="666" t="s">
        <v>20</v>
      </c>
      <c r="D70" s="668"/>
      <c r="E70" s="380" t="s">
        <v>22</v>
      </c>
      <c r="F70" s="380" t="s">
        <v>22</v>
      </c>
      <c r="G70" s="669" t="s">
        <v>21</v>
      </c>
      <c r="H70" s="669" t="s">
        <v>21</v>
      </c>
      <c r="I70" s="669"/>
      <c r="J70" s="669" t="s">
        <v>21</v>
      </c>
      <c r="K70" s="682"/>
    </row>
    <row r="71" spans="1:11">
      <c r="A71" s="718"/>
      <c r="B71" s="667"/>
      <c r="C71" s="666"/>
      <c r="D71" s="668"/>
      <c r="E71" s="382">
        <v>60000</v>
      </c>
      <c r="F71" s="380">
        <v>0</v>
      </c>
      <c r="G71" s="669"/>
      <c r="H71" s="669"/>
      <c r="I71" s="669"/>
      <c r="J71" s="669"/>
      <c r="K71" s="682"/>
    </row>
    <row r="72" spans="1:11">
      <c r="A72" s="718"/>
      <c r="B72" s="667"/>
      <c r="C72" s="666"/>
      <c r="D72" s="668"/>
      <c r="E72" s="671"/>
      <c r="F72" s="380" t="s">
        <v>23</v>
      </c>
      <c r="G72" s="669"/>
      <c r="H72" s="669"/>
      <c r="I72" s="669"/>
      <c r="J72" s="669"/>
      <c r="K72" s="682"/>
    </row>
    <row r="73" spans="1:11">
      <c r="A73" s="719"/>
      <c r="B73" s="667"/>
      <c r="C73" s="666"/>
      <c r="D73" s="668"/>
      <c r="E73" s="671"/>
      <c r="F73" s="380">
        <v>0</v>
      </c>
      <c r="G73" s="669"/>
      <c r="H73" s="669"/>
      <c r="I73" s="669"/>
      <c r="J73" s="669"/>
      <c r="K73" s="682"/>
    </row>
  </sheetData>
  <mergeCells count="144">
    <mergeCell ref="E25:E28"/>
    <mergeCell ref="E62:E65"/>
    <mergeCell ref="A29:A32"/>
    <mergeCell ref="B29:B32"/>
    <mergeCell ref="C29:C32"/>
    <mergeCell ref="D29:D32"/>
    <mergeCell ref="G29:G32"/>
    <mergeCell ref="H29:I32"/>
    <mergeCell ref="J29:J32"/>
    <mergeCell ref="K29:K32"/>
    <mergeCell ref="E29:E32"/>
    <mergeCell ref="A62:A65"/>
    <mergeCell ref="B62:B65"/>
    <mergeCell ref="C62:C65"/>
    <mergeCell ref="D62:D65"/>
    <mergeCell ref="G62:G65"/>
    <mergeCell ref="H62:I65"/>
    <mergeCell ref="J62:J65"/>
    <mergeCell ref="K62:K65"/>
    <mergeCell ref="A58:A61"/>
    <mergeCell ref="B58:B61"/>
    <mergeCell ref="C58:C61"/>
    <mergeCell ref="D58:D61"/>
    <mergeCell ref="B50:B53"/>
    <mergeCell ref="C50:C53"/>
    <mergeCell ref="D50:D53"/>
    <mergeCell ref="G50:G53"/>
    <mergeCell ref="H50:I53"/>
    <mergeCell ref="J50:J53"/>
    <mergeCell ref="E56:E57"/>
    <mergeCell ref="K58:K61"/>
    <mergeCell ref="E60:E61"/>
    <mergeCell ref="J42:J45"/>
    <mergeCell ref="A66:A69"/>
    <mergeCell ref="B66:B69"/>
    <mergeCell ref="C66:C69"/>
    <mergeCell ref="D66:D69"/>
    <mergeCell ref="G66:G69"/>
    <mergeCell ref="H66:I69"/>
    <mergeCell ref="K70:K73"/>
    <mergeCell ref="E72:E73"/>
    <mergeCell ref="J66:J69"/>
    <mergeCell ref="K66:K69"/>
    <mergeCell ref="E68:E69"/>
    <mergeCell ref="A70:A73"/>
    <mergeCell ref="B70:B73"/>
    <mergeCell ref="C70:C73"/>
    <mergeCell ref="D70:D73"/>
    <mergeCell ref="G70:G73"/>
    <mergeCell ref="H70:I73"/>
    <mergeCell ref="J70:J73"/>
    <mergeCell ref="K42:K45"/>
    <mergeCell ref="E44:E45"/>
    <mergeCell ref="G58:G61"/>
    <mergeCell ref="H58:I61"/>
    <mergeCell ref="J58:J61"/>
    <mergeCell ref="A46:A49"/>
    <mergeCell ref="B46:B49"/>
    <mergeCell ref="C46:C49"/>
    <mergeCell ref="D46:D49"/>
    <mergeCell ref="G46:G49"/>
    <mergeCell ref="H46:I49"/>
    <mergeCell ref="J46:J49"/>
    <mergeCell ref="K50:K53"/>
    <mergeCell ref="E52:E53"/>
    <mergeCell ref="A54:A57"/>
    <mergeCell ref="B54:B57"/>
    <mergeCell ref="C54:C57"/>
    <mergeCell ref="D54:D57"/>
    <mergeCell ref="G54:G57"/>
    <mergeCell ref="H54:I57"/>
    <mergeCell ref="J54:J57"/>
    <mergeCell ref="K54:K57"/>
    <mergeCell ref="A50:A53"/>
    <mergeCell ref="A2:A20"/>
    <mergeCell ref="B2:B20"/>
    <mergeCell ref="C2:C20"/>
    <mergeCell ref="D2:D20"/>
    <mergeCell ref="G2:G5"/>
    <mergeCell ref="K46:K49"/>
    <mergeCell ref="E48:E49"/>
    <mergeCell ref="E40:E41"/>
    <mergeCell ref="A42:A45"/>
    <mergeCell ref="B42:B45"/>
    <mergeCell ref="C42:C45"/>
    <mergeCell ref="D42:D45"/>
    <mergeCell ref="G42:G45"/>
    <mergeCell ref="K33:K37"/>
    <mergeCell ref="E35:E37"/>
    <mergeCell ref="A38:A41"/>
    <mergeCell ref="B38:B41"/>
    <mergeCell ref="C38:C41"/>
    <mergeCell ref="D38:D41"/>
    <mergeCell ref="G38:G41"/>
    <mergeCell ref="H38:I41"/>
    <mergeCell ref="J38:J41"/>
    <mergeCell ref="K38:K41"/>
    <mergeCell ref="H42:I45"/>
    <mergeCell ref="J21:J24"/>
    <mergeCell ref="K21:K24"/>
    <mergeCell ref="E23:E24"/>
    <mergeCell ref="A33:A37"/>
    <mergeCell ref="B33:B37"/>
    <mergeCell ref="C33:C37"/>
    <mergeCell ref="D33:D37"/>
    <mergeCell ref="G33:G37"/>
    <mergeCell ref="H33:I37"/>
    <mergeCell ref="J33:J37"/>
    <mergeCell ref="A21:A24"/>
    <mergeCell ref="B21:B24"/>
    <mergeCell ref="C21:C24"/>
    <mergeCell ref="D21:D24"/>
    <mergeCell ref="G21:G24"/>
    <mergeCell ref="H21:I24"/>
    <mergeCell ref="A25:A28"/>
    <mergeCell ref="B25:B28"/>
    <mergeCell ref="C25:C28"/>
    <mergeCell ref="D25:D28"/>
    <mergeCell ref="G25:G28"/>
    <mergeCell ref="H25:I28"/>
    <mergeCell ref="J25:J28"/>
    <mergeCell ref="K25:K28"/>
    <mergeCell ref="H2:H5"/>
    <mergeCell ref="G10:G13"/>
    <mergeCell ref="H10:I13"/>
    <mergeCell ref="G18:K20"/>
    <mergeCell ref="E19:E20"/>
    <mergeCell ref="J10:J13"/>
    <mergeCell ref="K10:K13"/>
    <mergeCell ref="E12:E13"/>
    <mergeCell ref="G14:G17"/>
    <mergeCell ref="H14:I17"/>
    <mergeCell ref="J14:J17"/>
    <mergeCell ref="K14:K17"/>
    <mergeCell ref="E16:E17"/>
    <mergeCell ref="I2:I5"/>
    <mergeCell ref="J2:J5"/>
    <mergeCell ref="K2:K5"/>
    <mergeCell ref="E4:E5"/>
    <mergeCell ref="G6:G9"/>
    <mergeCell ref="H6:I9"/>
    <mergeCell ref="J6:J9"/>
    <mergeCell ref="K6:K9"/>
    <mergeCell ref="E8:E9"/>
  </mergeCells>
  <pageMargins left="0.98425196850393704" right="0.19685039370078741" top="0.74803149606299213" bottom="0.74803149606299213" header="0.31496062992125984" footer="0.31496062992125984"/>
  <pageSetup paperSize="8" firstPageNumber="97" orientation="portrait" useFirstPageNumber="1" r:id="rId1"/>
  <headerFooter>
    <oddFooter>&amp;R&amp;P</oddFooter>
  </headerFooter>
</worksheet>
</file>

<file path=xl/worksheets/sheet56.xml><?xml version="1.0" encoding="utf-8"?>
<worksheet xmlns="http://schemas.openxmlformats.org/spreadsheetml/2006/main" xmlns:r="http://schemas.openxmlformats.org/officeDocument/2006/relationships">
  <dimension ref="A2:K57"/>
  <sheetViews>
    <sheetView topLeftCell="A27" workbookViewId="0">
      <selection activeCell="G61" sqref="G60:G61"/>
    </sheetView>
  </sheetViews>
  <sheetFormatPr defaultRowHeight="15"/>
  <cols>
    <col min="2" max="2" width="20.85546875" customWidth="1"/>
    <col min="4" max="4" width="8.85546875" customWidth="1"/>
    <col min="5" max="6" width="11.7109375" customWidth="1"/>
    <col min="10" max="10" width="11.7109375" customWidth="1"/>
    <col min="11" max="11" width="18.7109375" customWidth="1"/>
  </cols>
  <sheetData>
    <row r="2" spans="1:11" ht="210" customHeight="1">
      <c r="A2" s="672" t="s">
        <v>15</v>
      </c>
      <c r="B2" s="673" t="s">
        <v>496</v>
      </c>
      <c r="C2" s="674" t="s">
        <v>20</v>
      </c>
      <c r="D2" s="672"/>
      <c r="E2" s="387" t="s">
        <v>22</v>
      </c>
      <c r="F2" s="387" t="s">
        <v>22</v>
      </c>
      <c r="G2" s="675" t="s">
        <v>497</v>
      </c>
      <c r="H2" s="672">
        <v>14</v>
      </c>
      <c r="I2" s="672"/>
      <c r="J2" s="672" t="s">
        <v>1007</v>
      </c>
      <c r="K2" s="672" t="s">
        <v>1667</v>
      </c>
    </row>
    <row r="3" spans="1:11" ht="15" hidden="1" customHeight="1">
      <c r="A3" s="672"/>
      <c r="B3" s="673"/>
      <c r="C3" s="674"/>
      <c r="D3" s="672"/>
      <c r="E3" s="387"/>
      <c r="F3" s="386"/>
      <c r="G3" s="675"/>
      <c r="H3" s="672"/>
      <c r="I3" s="672"/>
      <c r="J3" s="672"/>
      <c r="K3" s="672"/>
    </row>
    <row r="4" spans="1:11" ht="15" hidden="1" customHeight="1">
      <c r="A4" s="672"/>
      <c r="B4" s="673"/>
      <c r="C4" s="674"/>
      <c r="D4" s="672"/>
      <c r="E4" s="671"/>
      <c r="F4" s="386" t="s">
        <v>23</v>
      </c>
      <c r="G4" s="675"/>
      <c r="H4" s="672"/>
      <c r="I4" s="672"/>
      <c r="J4" s="672"/>
      <c r="K4" s="672"/>
    </row>
    <row r="5" spans="1:11" ht="33" hidden="1" customHeight="1">
      <c r="A5" s="672"/>
      <c r="B5" s="673"/>
      <c r="C5" s="674"/>
      <c r="D5" s="672"/>
      <c r="E5" s="671"/>
      <c r="F5" s="386"/>
      <c r="G5" s="675"/>
      <c r="H5" s="672"/>
      <c r="I5" s="672"/>
      <c r="J5" s="672"/>
      <c r="K5" s="672"/>
    </row>
    <row r="6" spans="1:11" ht="20.25" hidden="1" customHeight="1">
      <c r="A6" s="672"/>
      <c r="B6" s="673"/>
      <c r="C6" s="674"/>
      <c r="D6" s="672"/>
      <c r="E6" s="387" t="s">
        <v>22</v>
      </c>
      <c r="F6" s="386" t="s">
        <v>22</v>
      </c>
      <c r="G6" s="669" t="s">
        <v>21</v>
      </c>
      <c r="H6" s="669" t="s">
        <v>21</v>
      </c>
      <c r="I6" s="669"/>
      <c r="J6" s="669" t="s">
        <v>21</v>
      </c>
      <c r="K6" s="670"/>
    </row>
    <row r="7" spans="1:11" ht="15" hidden="1" customHeight="1">
      <c r="A7" s="672"/>
      <c r="B7" s="673"/>
      <c r="C7" s="674"/>
      <c r="D7" s="672"/>
      <c r="E7" s="300">
        <v>59166800</v>
      </c>
      <c r="F7" s="386"/>
      <c r="G7" s="669"/>
      <c r="H7" s="669"/>
      <c r="I7" s="669"/>
      <c r="J7" s="669"/>
      <c r="K7" s="670"/>
    </row>
    <row r="8" spans="1:11" ht="15" hidden="1" customHeight="1">
      <c r="A8" s="672"/>
      <c r="B8" s="673"/>
      <c r="C8" s="674"/>
      <c r="D8" s="672"/>
      <c r="E8" s="671"/>
      <c r="F8" s="386" t="s">
        <v>23</v>
      </c>
      <c r="G8" s="669"/>
      <c r="H8" s="669"/>
      <c r="I8" s="669"/>
      <c r="J8" s="669"/>
      <c r="K8" s="670"/>
    </row>
    <row r="9" spans="1:11" ht="15" hidden="1" customHeight="1">
      <c r="A9" s="672"/>
      <c r="B9" s="673"/>
      <c r="C9" s="674"/>
      <c r="D9" s="672"/>
      <c r="E9" s="671"/>
      <c r="F9" s="386"/>
      <c r="G9" s="669"/>
      <c r="H9" s="669"/>
      <c r="I9" s="669"/>
      <c r="J9" s="669"/>
      <c r="K9" s="670"/>
    </row>
    <row r="10" spans="1:11" ht="20.25" hidden="1" customHeight="1">
      <c r="A10" s="672"/>
      <c r="B10" s="673"/>
      <c r="C10" s="674"/>
      <c r="D10" s="672"/>
      <c r="E10" s="387" t="s">
        <v>22</v>
      </c>
      <c r="F10" s="386" t="s">
        <v>22</v>
      </c>
      <c r="G10" s="669" t="s">
        <v>21</v>
      </c>
      <c r="H10" s="669" t="s">
        <v>21</v>
      </c>
      <c r="I10" s="669"/>
      <c r="J10" s="669" t="s">
        <v>21</v>
      </c>
      <c r="K10" s="670"/>
    </row>
    <row r="11" spans="1:11" ht="15" hidden="1" customHeight="1">
      <c r="A11" s="672"/>
      <c r="B11" s="673"/>
      <c r="C11" s="674"/>
      <c r="D11" s="672"/>
      <c r="E11" s="300">
        <v>35070000</v>
      </c>
      <c r="F11" s="386"/>
      <c r="G11" s="669"/>
      <c r="H11" s="669"/>
      <c r="I11" s="669"/>
      <c r="J11" s="669"/>
      <c r="K11" s="670"/>
    </row>
    <row r="12" spans="1:11" ht="15" hidden="1" customHeight="1">
      <c r="A12" s="672"/>
      <c r="B12" s="673"/>
      <c r="C12" s="674"/>
      <c r="D12" s="672"/>
      <c r="E12" s="671"/>
      <c r="F12" s="386" t="s">
        <v>23</v>
      </c>
      <c r="G12" s="669"/>
      <c r="H12" s="669"/>
      <c r="I12" s="669"/>
      <c r="J12" s="669"/>
      <c r="K12" s="670"/>
    </row>
    <row r="13" spans="1:11" ht="15" hidden="1" customHeight="1">
      <c r="A13" s="672"/>
      <c r="B13" s="673"/>
      <c r="C13" s="674"/>
      <c r="D13" s="672"/>
      <c r="E13" s="671"/>
      <c r="F13" s="386"/>
      <c r="G13" s="669"/>
      <c r="H13" s="669"/>
      <c r="I13" s="669"/>
      <c r="J13" s="669"/>
      <c r="K13" s="670"/>
    </row>
    <row r="14" spans="1:11" ht="20.25" hidden="1" customHeight="1">
      <c r="A14" s="672"/>
      <c r="B14" s="673"/>
      <c r="C14" s="674"/>
      <c r="D14" s="672"/>
      <c r="E14" s="387" t="s">
        <v>22</v>
      </c>
      <c r="F14" s="386" t="s">
        <v>22</v>
      </c>
      <c r="G14" s="669" t="s">
        <v>21</v>
      </c>
      <c r="H14" s="669" t="s">
        <v>21</v>
      </c>
      <c r="I14" s="669"/>
      <c r="J14" s="669" t="s">
        <v>21</v>
      </c>
      <c r="K14" s="670"/>
    </row>
    <row r="15" spans="1:11" ht="15" hidden="1" customHeight="1">
      <c r="A15" s="672"/>
      <c r="B15" s="673"/>
      <c r="C15" s="674"/>
      <c r="D15" s="672"/>
      <c r="E15" s="300">
        <v>1100000</v>
      </c>
      <c r="F15" s="386"/>
      <c r="G15" s="669"/>
      <c r="H15" s="669"/>
      <c r="I15" s="669"/>
      <c r="J15" s="669"/>
      <c r="K15" s="670"/>
    </row>
    <row r="16" spans="1:11" ht="15" hidden="1" customHeight="1">
      <c r="A16" s="672"/>
      <c r="B16" s="673"/>
      <c r="C16" s="674"/>
      <c r="D16" s="672"/>
      <c r="E16" s="671"/>
      <c r="F16" s="386" t="s">
        <v>23</v>
      </c>
      <c r="G16" s="669"/>
      <c r="H16" s="669"/>
      <c r="I16" s="669"/>
      <c r="J16" s="669"/>
      <c r="K16" s="670"/>
    </row>
    <row r="17" spans="1:11" ht="15" hidden="1" customHeight="1">
      <c r="A17" s="672"/>
      <c r="B17" s="673"/>
      <c r="C17" s="674"/>
      <c r="D17" s="672"/>
      <c r="E17" s="671"/>
      <c r="F17" s="386"/>
      <c r="G17" s="669"/>
      <c r="H17" s="669"/>
      <c r="I17" s="669"/>
      <c r="J17" s="669"/>
      <c r="K17" s="670"/>
    </row>
    <row r="18" spans="1:11">
      <c r="A18" s="672"/>
      <c r="B18" s="673"/>
      <c r="C18" s="674"/>
      <c r="D18" s="672"/>
      <c r="E18" s="387">
        <f>E22+E26+E31+E35+E39+E43+E51+E55</f>
        <v>72100000</v>
      </c>
      <c r="F18" s="387">
        <f>F43</f>
        <v>1193000</v>
      </c>
      <c r="G18" s="669"/>
      <c r="H18" s="669"/>
      <c r="I18" s="669"/>
      <c r="J18" s="669"/>
      <c r="K18" s="669"/>
    </row>
    <row r="19" spans="1:11">
      <c r="A19" s="672"/>
      <c r="B19" s="673"/>
      <c r="C19" s="674"/>
      <c r="D19" s="672"/>
      <c r="E19" s="671"/>
      <c r="F19" s="387" t="s">
        <v>23</v>
      </c>
      <c r="G19" s="669"/>
      <c r="H19" s="669"/>
      <c r="I19" s="669"/>
      <c r="J19" s="669"/>
      <c r="K19" s="669"/>
    </row>
    <row r="20" spans="1:11">
      <c r="A20" s="672"/>
      <c r="B20" s="673"/>
      <c r="C20" s="674"/>
      <c r="D20" s="672"/>
      <c r="E20" s="671"/>
      <c r="F20" s="387">
        <f>F49</f>
        <v>800000</v>
      </c>
      <c r="G20" s="669"/>
      <c r="H20" s="669"/>
      <c r="I20" s="669"/>
      <c r="J20" s="669"/>
      <c r="K20" s="669"/>
    </row>
    <row r="21" spans="1:11" ht="20.25" customHeight="1">
      <c r="A21" s="666" t="s">
        <v>18</v>
      </c>
      <c r="B21" s="667" t="s">
        <v>498</v>
      </c>
      <c r="C21" s="666" t="s">
        <v>20</v>
      </c>
      <c r="D21" s="668"/>
      <c r="E21" s="387" t="s">
        <v>22</v>
      </c>
      <c r="F21" s="387" t="s">
        <v>22</v>
      </c>
      <c r="G21" s="669" t="s">
        <v>21</v>
      </c>
      <c r="H21" s="669" t="s">
        <v>21</v>
      </c>
      <c r="I21" s="669"/>
      <c r="J21" s="669" t="s">
        <v>21</v>
      </c>
      <c r="K21" s="670"/>
    </row>
    <row r="22" spans="1:11">
      <c r="A22" s="666"/>
      <c r="B22" s="667"/>
      <c r="C22" s="666"/>
      <c r="D22" s="668"/>
      <c r="E22" s="388">
        <v>20350000</v>
      </c>
      <c r="F22" s="387">
        <v>0</v>
      </c>
      <c r="G22" s="669"/>
      <c r="H22" s="669"/>
      <c r="I22" s="669"/>
      <c r="J22" s="669"/>
      <c r="K22" s="670"/>
    </row>
    <row r="23" spans="1:11">
      <c r="A23" s="666"/>
      <c r="B23" s="667"/>
      <c r="C23" s="666"/>
      <c r="D23" s="668"/>
      <c r="E23" s="671"/>
      <c r="F23" s="387" t="s">
        <v>23</v>
      </c>
      <c r="G23" s="669"/>
      <c r="H23" s="669"/>
      <c r="I23" s="669"/>
      <c r="J23" s="669"/>
      <c r="K23" s="670"/>
    </row>
    <row r="24" spans="1:11" ht="27.75" customHeight="1">
      <c r="A24" s="666"/>
      <c r="B24" s="667"/>
      <c r="C24" s="666"/>
      <c r="D24" s="668"/>
      <c r="E24" s="671"/>
      <c r="F24" s="387">
        <v>0</v>
      </c>
      <c r="G24" s="669"/>
      <c r="H24" s="669"/>
      <c r="I24" s="669"/>
      <c r="J24" s="669"/>
      <c r="K24" s="670"/>
    </row>
    <row r="25" spans="1:11" ht="20.25" customHeight="1">
      <c r="A25" s="666" t="s">
        <v>18</v>
      </c>
      <c r="B25" s="667" t="s">
        <v>499</v>
      </c>
      <c r="C25" s="666" t="s">
        <v>20</v>
      </c>
      <c r="D25" s="668"/>
      <c r="E25" s="387" t="s">
        <v>22</v>
      </c>
      <c r="F25" s="387" t="s">
        <v>22</v>
      </c>
      <c r="G25" s="669" t="s">
        <v>21</v>
      </c>
      <c r="H25" s="669" t="s">
        <v>21</v>
      </c>
      <c r="I25" s="669"/>
      <c r="J25" s="669" t="s">
        <v>21</v>
      </c>
      <c r="K25" s="670"/>
    </row>
    <row r="26" spans="1:11">
      <c r="A26" s="666"/>
      <c r="B26" s="667"/>
      <c r="C26" s="666"/>
      <c r="D26" s="668"/>
      <c r="E26" s="388">
        <v>9000000</v>
      </c>
      <c r="F26" s="387">
        <v>0</v>
      </c>
      <c r="G26" s="669"/>
      <c r="H26" s="669"/>
      <c r="I26" s="669"/>
      <c r="J26" s="669"/>
      <c r="K26" s="670"/>
    </row>
    <row r="27" spans="1:11">
      <c r="A27" s="666"/>
      <c r="B27" s="667"/>
      <c r="C27" s="666"/>
      <c r="D27" s="668"/>
      <c r="E27" s="733"/>
      <c r="F27" s="387" t="s">
        <v>23</v>
      </c>
      <c r="G27" s="669"/>
      <c r="H27" s="669"/>
      <c r="I27" s="669"/>
      <c r="J27" s="669"/>
      <c r="K27" s="670"/>
    </row>
    <row r="28" spans="1:11" ht="19.5" customHeight="1">
      <c r="A28" s="666"/>
      <c r="B28" s="667"/>
      <c r="C28" s="666"/>
      <c r="D28" s="668"/>
      <c r="E28" s="750"/>
      <c r="F28" s="389">
        <v>0</v>
      </c>
      <c r="G28" s="669"/>
      <c r="H28" s="669"/>
      <c r="I28" s="669"/>
      <c r="J28" s="669"/>
      <c r="K28" s="670"/>
    </row>
    <row r="29" spans="1:11" ht="15" hidden="1" customHeight="1">
      <c r="A29" s="666"/>
      <c r="B29" s="667"/>
      <c r="C29" s="666"/>
      <c r="D29" s="668"/>
      <c r="E29" s="750"/>
      <c r="F29" s="387"/>
      <c r="G29" s="669"/>
      <c r="H29" s="669"/>
      <c r="I29" s="669"/>
      <c r="J29" s="669"/>
      <c r="K29" s="670"/>
    </row>
    <row r="30" spans="1:11" ht="20.25" customHeight="1">
      <c r="A30" s="666" t="s">
        <v>18</v>
      </c>
      <c r="B30" s="667" t="s">
        <v>500</v>
      </c>
      <c r="C30" s="666" t="s">
        <v>20</v>
      </c>
      <c r="D30" s="668"/>
      <c r="E30" s="387" t="s">
        <v>22</v>
      </c>
      <c r="F30" s="387" t="s">
        <v>22</v>
      </c>
      <c r="G30" s="669" t="s">
        <v>21</v>
      </c>
      <c r="H30" s="669" t="s">
        <v>21</v>
      </c>
      <c r="I30" s="669"/>
      <c r="J30" s="669" t="s">
        <v>21</v>
      </c>
      <c r="K30" s="670"/>
    </row>
    <row r="31" spans="1:11">
      <c r="A31" s="666"/>
      <c r="B31" s="667"/>
      <c r="C31" s="666"/>
      <c r="D31" s="668"/>
      <c r="E31" s="388">
        <v>3000000</v>
      </c>
      <c r="F31" s="387">
        <v>0</v>
      </c>
      <c r="G31" s="669"/>
      <c r="H31" s="669"/>
      <c r="I31" s="669"/>
      <c r="J31" s="669"/>
      <c r="K31" s="670"/>
    </row>
    <row r="32" spans="1:11">
      <c r="A32" s="666"/>
      <c r="B32" s="667"/>
      <c r="C32" s="666"/>
      <c r="D32" s="668"/>
      <c r="E32" s="671"/>
      <c r="F32" s="387" t="s">
        <v>23</v>
      </c>
      <c r="G32" s="669"/>
      <c r="H32" s="669"/>
      <c r="I32" s="669"/>
      <c r="J32" s="669"/>
      <c r="K32" s="670"/>
    </row>
    <row r="33" spans="1:11" ht="25.5" customHeight="1">
      <c r="A33" s="666"/>
      <c r="B33" s="667"/>
      <c r="C33" s="666"/>
      <c r="D33" s="668"/>
      <c r="E33" s="671"/>
      <c r="F33" s="387">
        <v>0</v>
      </c>
      <c r="G33" s="669"/>
      <c r="H33" s="669"/>
      <c r="I33" s="669"/>
      <c r="J33" s="669"/>
      <c r="K33" s="670"/>
    </row>
    <row r="34" spans="1:11" ht="20.25" customHeight="1">
      <c r="A34" s="666" t="s">
        <v>18</v>
      </c>
      <c r="B34" s="667" t="s">
        <v>501</v>
      </c>
      <c r="C34" s="666" t="s">
        <v>20</v>
      </c>
      <c r="D34" s="668"/>
      <c r="E34" s="387" t="s">
        <v>22</v>
      </c>
      <c r="F34" s="387" t="s">
        <v>22</v>
      </c>
      <c r="G34" s="669" t="s">
        <v>21</v>
      </c>
      <c r="H34" s="669" t="s">
        <v>21</v>
      </c>
      <c r="I34" s="669"/>
      <c r="J34" s="669" t="s">
        <v>21</v>
      </c>
      <c r="K34" s="670"/>
    </row>
    <row r="35" spans="1:11">
      <c r="A35" s="666"/>
      <c r="B35" s="667"/>
      <c r="C35" s="666"/>
      <c r="D35" s="668"/>
      <c r="E35" s="388">
        <v>3000000</v>
      </c>
      <c r="F35" s="387">
        <v>0</v>
      </c>
      <c r="G35" s="669"/>
      <c r="H35" s="669"/>
      <c r="I35" s="669"/>
      <c r="J35" s="669"/>
      <c r="K35" s="670"/>
    </row>
    <row r="36" spans="1:11">
      <c r="A36" s="666"/>
      <c r="B36" s="667"/>
      <c r="C36" s="666"/>
      <c r="D36" s="668"/>
      <c r="E36" s="671"/>
      <c r="F36" s="387" t="s">
        <v>23</v>
      </c>
      <c r="G36" s="669"/>
      <c r="H36" s="669"/>
      <c r="I36" s="669"/>
      <c r="J36" s="669"/>
      <c r="K36" s="670"/>
    </row>
    <row r="37" spans="1:11" ht="72.75" customHeight="1">
      <c r="A37" s="666"/>
      <c r="B37" s="667"/>
      <c r="C37" s="666"/>
      <c r="D37" s="668"/>
      <c r="E37" s="671"/>
      <c r="F37" s="387">
        <v>0</v>
      </c>
      <c r="G37" s="669"/>
      <c r="H37" s="669"/>
      <c r="I37" s="669"/>
      <c r="J37" s="669"/>
      <c r="K37" s="670"/>
    </row>
    <row r="38" spans="1:11" ht="20.25" customHeight="1">
      <c r="A38" s="666" t="s">
        <v>18</v>
      </c>
      <c r="B38" s="667" t="s">
        <v>502</v>
      </c>
      <c r="C38" s="666" t="s">
        <v>20</v>
      </c>
      <c r="D38" s="668"/>
      <c r="E38" s="387" t="s">
        <v>22</v>
      </c>
      <c r="F38" s="387" t="s">
        <v>22</v>
      </c>
      <c r="G38" s="669" t="s">
        <v>21</v>
      </c>
      <c r="H38" s="669" t="s">
        <v>21</v>
      </c>
      <c r="I38" s="669"/>
      <c r="J38" s="669" t="s">
        <v>21</v>
      </c>
      <c r="K38" s="670"/>
    </row>
    <row r="39" spans="1:11">
      <c r="A39" s="666"/>
      <c r="B39" s="667"/>
      <c r="C39" s="666"/>
      <c r="D39" s="668"/>
      <c r="E39" s="388">
        <v>5000000</v>
      </c>
      <c r="F39" s="387">
        <v>0</v>
      </c>
      <c r="G39" s="669"/>
      <c r="H39" s="669"/>
      <c r="I39" s="669"/>
      <c r="J39" s="669"/>
      <c r="K39" s="670"/>
    </row>
    <row r="40" spans="1:11">
      <c r="A40" s="666"/>
      <c r="B40" s="667"/>
      <c r="C40" s="666"/>
      <c r="D40" s="668"/>
      <c r="E40" s="671"/>
      <c r="F40" s="387" t="s">
        <v>23</v>
      </c>
      <c r="G40" s="669"/>
      <c r="H40" s="669"/>
      <c r="I40" s="669"/>
      <c r="J40" s="669"/>
      <c r="K40" s="670"/>
    </row>
    <row r="41" spans="1:11">
      <c r="A41" s="666"/>
      <c r="B41" s="667"/>
      <c r="C41" s="666"/>
      <c r="D41" s="668"/>
      <c r="E41" s="671"/>
      <c r="F41" s="387">
        <v>0</v>
      </c>
      <c r="G41" s="669"/>
      <c r="H41" s="669"/>
      <c r="I41" s="669"/>
      <c r="J41" s="669"/>
      <c r="K41" s="670"/>
    </row>
    <row r="42" spans="1:11" ht="20.25" customHeight="1">
      <c r="A42" s="666" t="s">
        <v>18</v>
      </c>
      <c r="B42" s="667" t="s">
        <v>503</v>
      </c>
      <c r="C42" s="666" t="s">
        <v>20</v>
      </c>
      <c r="D42" s="668"/>
      <c r="E42" s="387" t="s">
        <v>22</v>
      </c>
      <c r="F42" s="387" t="s">
        <v>22</v>
      </c>
      <c r="G42" s="669" t="s">
        <v>21</v>
      </c>
      <c r="H42" s="669" t="s">
        <v>21</v>
      </c>
      <c r="I42" s="669"/>
      <c r="J42" s="669" t="s">
        <v>21</v>
      </c>
      <c r="K42" s="670"/>
    </row>
    <row r="43" spans="1:11">
      <c r="A43" s="666"/>
      <c r="B43" s="667"/>
      <c r="C43" s="666"/>
      <c r="D43" s="668"/>
      <c r="E43" s="388">
        <v>30000000</v>
      </c>
      <c r="F43" s="387">
        <f>F47</f>
        <v>1193000</v>
      </c>
      <c r="G43" s="669"/>
      <c r="H43" s="669"/>
      <c r="I43" s="669"/>
      <c r="J43" s="669"/>
      <c r="K43" s="670"/>
    </row>
    <row r="44" spans="1:11">
      <c r="A44" s="666"/>
      <c r="B44" s="667"/>
      <c r="C44" s="666"/>
      <c r="D44" s="668"/>
      <c r="E44" s="671"/>
      <c r="F44" s="387" t="s">
        <v>23</v>
      </c>
      <c r="G44" s="669"/>
      <c r="H44" s="669"/>
      <c r="I44" s="669"/>
      <c r="J44" s="669"/>
      <c r="K44" s="670"/>
    </row>
    <row r="45" spans="1:11">
      <c r="A45" s="666"/>
      <c r="B45" s="667"/>
      <c r="C45" s="666"/>
      <c r="D45" s="668"/>
      <c r="E45" s="671"/>
      <c r="F45" s="387">
        <f>F49</f>
        <v>800000</v>
      </c>
      <c r="G45" s="669"/>
      <c r="H45" s="669"/>
      <c r="I45" s="669"/>
      <c r="J45" s="669"/>
      <c r="K45" s="670"/>
    </row>
    <row r="46" spans="1:11" s="23" customFormat="1" ht="14.25" customHeight="1">
      <c r="A46" s="446"/>
      <c r="B46" s="493" t="s">
        <v>1186</v>
      </c>
      <c r="C46" s="446"/>
      <c r="D46" s="448"/>
      <c r="E46" s="448"/>
      <c r="F46" s="385" t="s">
        <v>22</v>
      </c>
      <c r="G46" s="449" t="s">
        <v>21</v>
      </c>
      <c r="H46" s="449" t="s">
        <v>21</v>
      </c>
      <c r="I46" s="449"/>
      <c r="J46" s="449" t="s">
        <v>21</v>
      </c>
      <c r="K46" s="510" t="s">
        <v>1187</v>
      </c>
    </row>
    <row r="47" spans="1:11" s="23" customFormat="1" ht="12.75" customHeight="1">
      <c r="A47" s="446"/>
      <c r="B47" s="493"/>
      <c r="C47" s="446"/>
      <c r="D47" s="448"/>
      <c r="E47" s="488"/>
      <c r="F47" s="385">
        <v>1193000</v>
      </c>
      <c r="G47" s="449"/>
      <c r="H47" s="449"/>
      <c r="I47" s="449"/>
      <c r="J47" s="449"/>
      <c r="K47" s="511"/>
    </row>
    <row r="48" spans="1:11" s="23" customFormat="1" ht="12" customHeight="1">
      <c r="A48" s="446"/>
      <c r="B48" s="493"/>
      <c r="C48" s="446"/>
      <c r="D48" s="448"/>
      <c r="E48" s="488"/>
      <c r="F48" s="385" t="s">
        <v>23</v>
      </c>
      <c r="G48" s="449"/>
      <c r="H48" s="449"/>
      <c r="I48" s="449"/>
      <c r="J48" s="449"/>
      <c r="K48" s="511"/>
    </row>
    <row r="49" spans="1:11" s="23" customFormat="1" ht="15" customHeight="1">
      <c r="A49" s="446"/>
      <c r="B49" s="493"/>
      <c r="C49" s="446"/>
      <c r="D49" s="448"/>
      <c r="E49" s="488"/>
      <c r="F49" s="385">
        <v>800000</v>
      </c>
      <c r="G49" s="449"/>
      <c r="H49" s="449"/>
      <c r="I49" s="449"/>
      <c r="J49" s="449"/>
      <c r="K49" s="512"/>
    </row>
    <row r="50" spans="1:11" ht="20.25" customHeight="1">
      <c r="A50" s="666" t="s">
        <v>18</v>
      </c>
      <c r="B50" s="667" t="s">
        <v>504</v>
      </c>
      <c r="C50" s="666" t="s">
        <v>20</v>
      </c>
      <c r="D50" s="668"/>
      <c r="E50" s="387" t="s">
        <v>22</v>
      </c>
      <c r="F50" s="387" t="s">
        <v>22</v>
      </c>
      <c r="G50" s="669" t="s">
        <v>21</v>
      </c>
      <c r="H50" s="669" t="s">
        <v>21</v>
      </c>
      <c r="I50" s="669"/>
      <c r="J50" s="669" t="s">
        <v>21</v>
      </c>
      <c r="K50" s="670"/>
    </row>
    <row r="51" spans="1:11">
      <c r="A51" s="666"/>
      <c r="B51" s="667"/>
      <c r="C51" s="666"/>
      <c r="D51" s="668"/>
      <c r="E51" s="388">
        <v>50000</v>
      </c>
      <c r="F51" s="387">
        <v>0</v>
      </c>
      <c r="G51" s="669"/>
      <c r="H51" s="669"/>
      <c r="I51" s="669"/>
      <c r="J51" s="669"/>
      <c r="K51" s="670"/>
    </row>
    <row r="52" spans="1:11">
      <c r="A52" s="666"/>
      <c r="B52" s="667"/>
      <c r="C52" s="666"/>
      <c r="D52" s="668"/>
      <c r="E52" s="671"/>
      <c r="F52" s="387" t="s">
        <v>23</v>
      </c>
      <c r="G52" s="669"/>
      <c r="H52" s="669"/>
      <c r="I52" s="669"/>
      <c r="J52" s="669"/>
      <c r="K52" s="670"/>
    </row>
    <row r="53" spans="1:11">
      <c r="A53" s="666"/>
      <c r="B53" s="667"/>
      <c r="C53" s="666"/>
      <c r="D53" s="668"/>
      <c r="E53" s="671"/>
      <c r="F53" s="387">
        <v>0</v>
      </c>
      <c r="G53" s="669"/>
      <c r="H53" s="669"/>
      <c r="I53" s="669"/>
      <c r="J53" s="669"/>
      <c r="K53" s="670"/>
    </row>
    <row r="54" spans="1:11" ht="20.25" customHeight="1">
      <c r="A54" s="666" t="s">
        <v>18</v>
      </c>
      <c r="B54" s="667" t="s">
        <v>505</v>
      </c>
      <c r="C54" s="666" t="s">
        <v>20</v>
      </c>
      <c r="D54" s="668"/>
      <c r="E54" s="387" t="s">
        <v>22</v>
      </c>
      <c r="F54" s="387" t="s">
        <v>22</v>
      </c>
      <c r="G54" s="669" t="s">
        <v>21</v>
      </c>
      <c r="H54" s="669" t="s">
        <v>21</v>
      </c>
      <c r="I54" s="669"/>
      <c r="J54" s="669" t="s">
        <v>21</v>
      </c>
      <c r="K54" s="670"/>
    </row>
    <row r="55" spans="1:11">
      <c r="A55" s="666"/>
      <c r="B55" s="667"/>
      <c r="C55" s="666"/>
      <c r="D55" s="668"/>
      <c r="E55" s="388">
        <v>1700000</v>
      </c>
      <c r="F55" s="387">
        <v>0</v>
      </c>
      <c r="G55" s="669"/>
      <c r="H55" s="669"/>
      <c r="I55" s="669"/>
      <c r="J55" s="669"/>
      <c r="K55" s="670"/>
    </row>
    <row r="56" spans="1:11">
      <c r="A56" s="666"/>
      <c r="B56" s="667"/>
      <c r="C56" s="666"/>
      <c r="D56" s="668"/>
      <c r="E56" s="671"/>
      <c r="F56" s="387" t="s">
        <v>23</v>
      </c>
      <c r="G56" s="669"/>
      <c r="H56" s="669"/>
      <c r="I56" s="669"/>
      <c r="J56" s="669"/>
      <c r="K56" s="670"/>
    </row>
    <row r="57" spans="1:11">
      <c r="A57" s="666"/>
      <c r="B57" s="667"/>
      <c r="C57" s="666"/>
      <c r="D57" s="668"/>
      <c r="E57" s="671"/>
      <c r="F57" s="387">
        <v>0</v>
      </c>
      <c r="G57" s="669"/>
      <c r="H57" s="669"/>
      <c r="I57" s="669"/>
      <c r="J57" s="669"/>
      <c r="K57" s="670"/>
    </row>
  </sheetData>
  <mergeCells count="108">
    <mergeCell ref="A54:A57"/>
    <mergeCell ref="B54:B57"/>
    <mergeCell ref="C54:C57"/>
    <mergeCell ref="D54:D57"/>
    <mergeCell ref="G54:G57"/>
    <mergeCell ref="H54:I57"/>
    <mergeCell ref="J54:J57"/>
    <mergeCell ref="K54:K57"/>
    <mergeCell ref="E56:E57"/>
    <mergeCell ref="A50:A53"/>
    <mergeCell ref="B50:B53"/>
    <mergeCell ref="C50:C53"/>
    <mergeCell ref="D50:D53"/>
    <mergeCell ref="G50:G53"/>
    <mergeCell ref="H50:I53"/>
    <mergeCell ref="J50:J53"/>
    <mergeCell ref="K50:K53"/>
    <mergeCell ref="A42:A45"/>
    <mergeCell ref="B42:B45"/>
    <mergeCell ref="C42:C45"/>
    <mergeCell ref="D42:D45"/>
    <mergeCell ref="E52:E53"/>
    <mergeCell ref="H46:I49"/>
    <mergeCell ref="J46:J49"/>
    <mergeCell ref="K46:K49"/>
    <mergeCell ref="E46:E49"/>
    <mergeCell ref="A46:A49"/>
    <mergeCell ref="B46:B49"/>
    <mergeCell ref="C46:C49"/>
    <mergeCell ref="D46:D49"/>
    <mergeCell ref="G46:G49"/>
    <mergeCell ref="A38:A41"/>
    <mergeCell ref="B38:B41"/>
    <mergeCell ref="C38:C41"/>
    <mergeCell ref="D38:D41"/>
    <mergeCell ref="G38:G41"/>
    <mergeCell ref="H38:I41"/>
    <mergeCell ref="G34:G37"/>
    <mergeCell ref="J38:J41"/>
    <mergeCell ref="K38:K41"/>
    <mergeCell ref="E40:E41"/>
    <mergeCell ref="A34:A37"/>
    <mergeCell ref="B34:B37"/>
    <mergeCell ref="H34:I37"/>
    <mergeCell ref="H30:I33"/>
    <mergeCell ref="J14:J17"/>
    <mergeCell ref="J30:J33"/>
    <mergeCell ref="K30:K33"/>
    <mergeCell ref="G42:G45"/>
    <mergeCell ref="J34:J37"/>
    <mergeCell ref="K34:K37"/>
    <mergeCell ref="E36:E37"/>
    <mergeCell ref="H42:I45"/>
    <mergeCell ref="J42:J45"/>
    <mergeCell ref="K42:K45"/>
    <mergeCell ref="E44:E45"/>
    <mergeCell ref="J21:J24"/>
    <mergeCell ref="K21:K24"/>
    <mergeCell ref="H25:I29"/>
    <mergeCell ref="J25:J29"/>
    <mergeCell ref="H21:I24"/>
    <mergeCell ref="K25:K29"/>
    <mergeCell ref="A2:A20"/>
    <mergeCell ref="B2:B20"/>
    <mergeCell ref="C2:C20"/>
    <mergeCell ref="D2:D20"/>
    <mergeCell ref="C30:C33"/>
    <mergeCell ref="D30:D33"/>
    <mergeCell ref="G30:G33"/>
    <mergeCell ref="E32:E33"/>
    <mergeCell ref="C34:C37"/>
    <mergeCell ref="D34:D37"/>
    <mergeCell ref="A30:A33"/>
    <mergeCell ref="B30:B33"/>
    <mergeCell ref="E23:E24"/>
    <mergeCell ref="A25:A29"/>
    <mergeCell ref="B25:B29"/>
    <mergeCell ref="C25:C29"/>
    <mergeCell ref="D25:D29"/>
    <mergeCell ref="G25:G29"/>
    <mergeCell ref="A21:A24"/>
    <mergeCell ref="B21:B24"/>
    <mergeCell ref="C21:C24"/>
    <mergeCell ref="D21:D24"/>
    <mergeCell ref="G21:G24"/>
    <mergeCell ref="E27:E29"/>
    <mergeCell ref="G2:G5"/>
    <mergeCell ref="G10:G13"/>
    <mergeCell ref="G18:K20"/>
    <mergeCell ref="E19:E20"/>
    <mergeCell ref="I2:I5"/>
    <mergeCell ref="J2:J5"/>
    <mergeCell ref="K2:K5"/>
    <mergeCell ref="E4:E5"/>
    <mergeCell ref="G6:G9"/>
    <mergeCell ref="H6:I9"/>
    <mergeCell ref="J6:J9"/>
    <mergeCell ref="K6:K9"/>
    <mergeCell ref="E8:E9"/>
    <mergeCell ref="H2:H5"/>
    <mergeCell ref="J10:J13"/>
    <mergeCell ref="K10:K13"/>
    <mergeCell ref="E12:E13"/>
    <mergeCell ref="H10:I13"/>
    <mergeCell ref="G14:G17"/>
    <mergeCell ref="H14:I17"/>
    <mergeCell ref="K14:K17"/>
    <mergeCell ref="E16:E17"/>
  </mergeCells>
  <pageMargins left="0.98425196850393704" right="0.19685039370078741" top="0.74803149606299213" bottom="0.74803149606299213" header="0.31496062992125984" footer="0.31496062992125984"/>
  <pageSetup paperSize="8" firstPageNumber="99" orientation="portrait" useFirstPageNumber="1" r:id="rId1"/>
  <headerFooter>
    <oddFooter>&amp;R&amp;P</oddFooter>
  </headerFooter>
</worksheet>
</file>

<file path=xl/worksheets/sheet57.xml><?xml version="1.0" encoding="utf-8"?>
<worksheet xmlns="http://schemas.openxmlformats.org/spreadsheetml/2006/main" xmlns:r="http://schemas.openxmlformats.org/officeDocument/2006/relationships">
  <dimension ref="A1:K72"/>
  <sheetViews>
    <sheetView topLeftCell="A57" workbookViewId="0">
      <selection activeCell="B65" sqref="B65:B68"/>
    </sheetView>
  </sheetViews>
  <sheetFormatPr defaultRowHeight="15"/>
  <cols>
    <col min="2" max="2" width="20.85546875" customWidth="1"/>
    <col min="4" max="4" width="7.42578125" customWidth="1"/>
    <col min="5" max="5" width="13.85546875" customWidth="1"/>
    <col min="6" max="6" width="11.7109375" customWidth="1"/>
    <col min="10" max="10" width="11.7109375" customWidth="1"/>
    <col min="11" max="11" width="18.85546875" customWidth="1"/>
  </cols>
  <sheetData>
    <row r="1" spans="1:11" ht="53.25" customHeight="1">
      <c r="A1" s="674" t="s">
        <v>11</v>
      </c>
      <c r="B1" s="678" t="s">
        <v>506</v>
      </c>
      <c r="C1" s="674"/>
      <c r="D1" s="674"/>
      <c r="E1" s="392" t="s">
        <v>22</v>
      </c>
      <c r="F1" s="392" t="s">
        <v>22</v>
      </c>
      <c r="G1" s="674" t="s">
        <v>507</v>
      </c>
      <c r="H1" s="674">
        <v>75</v>
      </c>
      <c r="I1" s="674">
        <v>118</v>
      </c>
      <c r="J1" s="674" t="s">
        <v>1006</v>
      </c>
      <c r="K1" s="681" t="s">
        <v>1737</v>
      </c>
    </row>
    <row r="2" spans="1:11">
      <c r="A2" s="674"/>
      <c r="B2" s="678"/>
      <c r="C2" s="674"/>
      <c r="D2" s="674"/>
      <c r="E2" s="392">
        <f>E21++'3.5.2.'!E18+'3.5.3.'!E18+'3.5.4.'!E18+'3.5.5.'!E18+'3.5.6.'!E18</f>
        <v>119926529</v>
      </c>
      <c r="F2" s="392">
        <v>73886610.950000003</v>
      </c>
      <c r="G2" s="674"/>
      <c r="H2" s="674"/>
      <c r="I2" s="674"/>
      <c r="J2" s="674"/>
      <c r="K2" s="681"/>
    </row>
    <row r="3" spans="1:11">
      <c r="A3" s="674"/>
      <c r="B3" s="678"/>
      <c r="C3" s="674"/>
      <c r="D3" s="674"/>
      <c r="E3" s="392"/>
      <c r="F3" s="392" t="s">
        <v>23</v>
      </c>
      <c r="G3" s="674"/>
      <c r="H3" s="674"/>
      <c r="I3" s="674"/>
      <c r="J3" s="674"/>
      <c r="K3" s="681"/>
    </row>
    <row r="4" spans="1:11" ht="19.5" customHeight="1">
      <c r="A4" s="674"/>
      <c r="B4" s="678"/>
      <c r="C4" s="674"/>
      <c r="D4" s="674"/>
      <c r="E4" s="392"/>
      <c r="F4" s="392">
        <v>54223499.240000002</v>
      </c>
      <c r="G4" s="674"/>
      <c r="H4" s="674"/>
      <c r="I4" s="674"/>
      <c r="J4" s="674"/>
      <c r="K4" s="681"/>
    </row>
    <row r="5" spans="1:11" ht="59.25" customHeight="1">
      <c r="A5" s="672" t="s">
        <v>15</v>
      </c>
      <c r="B5" s="673" t="s">
        <v>508</v>
      </c>
      <c r="C5" s="674" t="s">
        <v>20</v>
      </c>
      <c r="D5" s="672"/>
      <c r="E5" s="392" t="s">
        <v>22</v>
      </c>
      <c r="F5" s="392" t="s">
        <v>22</v>
      </c>
      <c r="G5" s="675" t="s">
        <v>413</v>
      </c>
      <c r="H5" s="672">
        <v>7</v>
      </c>
      <c r="I5" s="672">
        <v>5</v>
      </c>
      <c r="J5" s="672" t="s">
        <v>1030</v>
      </c>
      <c r="K5" s="675" t="s">
        <v>1029</v>
      </c>
    </row>
    <row r="6" spans="1:11" ht="15" hidden="1" customHeight="1">
      <c r="A6" s="672"/>
      <c r="B6" s="673"/>
      <c r="C6" s="674"/>
      <c r="D6" s="672"/>
      <c r="E6" s="392"/>
      <c r="F6" s="395"/>
      <c r="G6" s="675"/>
      <c r="H6" s="672"/>
      <c r="I6" s="672"/>
      <c r="J6" s="672"/>
      <c r="K6" s="675"/>
    </row>
    <row r="7" spans="1:11" ht="15" hidden="1" customHeight="1">
      <c r="A7" s="672"/>
      <c r="B7" s="673"/>
      <c r="C7" s="674"/>
      <c r="D7" s="672"/>
      <c r="E7" s="671"/>
      <c r="F7" s="395" t="s">
        <v>23</v>
      </c>
      <c r="G7" s="675"/>
      <c r="H7" s="672"/>
      <c r="I7" s="672"/>
      <c r="J7" s="672"/>
      <c r="K7" s="675"/>
    </row>
    <row r="8" spans="1:11" ht="33" hidden="1" customHeight="1">
      <c r="A8" s="672"/>
      <c r="B8" s="673"/>
      <c r="C8" s="674"/>
      <c r="D8" s="672"/>
      <c r="E8" s="671"/>
      <c r="F8" s="395"/>
      <c r="G8" s="675"/>
      <c r="H8" s="672"/>
      <c r="I8" s="672"/>
      <c r="J8" s="672"/>
      <c r="K8" s="675"/>
    </row>
    <row r="9" spans="1:11" ht="20.25" hidden="1" customHeight="1">
      <c r="A9" s="672"/>
      <c r="B9" s="673"/>
      <c r="C9" s="674"/>
      <c r="D9" s="672"/>
      <c r="E9" s="392" t="s">
        <v>22</v>
      </c>
      <c r="F9" s="395" t="s">
        <v>22</v>
      </c>
      <c r="G9" s="669" t="s">
        <v>21</v>
      </c>
      <c r="H9" s="669" t="s">
        <v>21</v>
      </c>
      <c r="I9" s="669"/>
      <c r="J9" s="669" t="s">
        <v>21</v>
      </c>
      <c r="K9" s="670"/>
    </row>
    <row r="10" spans="1:11" ht="15" hidden="1" customHeight="1">
      <c r="A10" s="672"/>
      <c r="B10" s="673"/>
      <c r="C10" s="674"/>
      <c r="D10" s="672"/>
      <c r="E10" s="300">
        <v>59166800</v>
      </c>
      <c r="F10" s="395"/>
      <c r="G10" s="669"/>
      <c r="H10" s="669"/>
      <c r="I10" s="669"/>
      <c r="J10" s="669"/>
      <c r="K10" s="670"/>
    </row>
    <row r="11" spans="1:11" ht="15" hidden="1" customHeight="1">
      <c r="A11" s="672"/>
      <c r="B11" s="673"/>
      <c r="C11" s="674"/>
      <c r="D11" s="672"/>
      <c r="E11" s="671"/>
      <c r="F11" s="395" t="s">
        <v>23</v>
      </c>
      <c r="G11" s="669"/>
      <c r="H11" s="669"/>
      <c r="I11" s="669"/>
      <c r="J11" s="669"/>
      <c r="K11" s="670"/>
    </row>
    <row r="12" spans="1:11" ht="15" hidden="1" customHeight="1">
      <c r="A12" s="672"/>
      <c r="B12" s="673"/>
      <c r="C12" s="674"/>
      <c r="D12" s="672"/>
      <c r="E12" s="671"/>
      <c r="F12" s="395"/>
      <c r="G12" s="669"/>
      <c r="H12" s="669"/>
      <c r="I12" s="669"/>
      <c r="J12" s="669"/>
      <c r="K12" s="670"/>
    </row>
    <row r="13" spans="1:11" ht="20.25" hidden="1" customHeight="1">
      <c r="A13" s="672"/>
      <c r="B13" s="673"/>
      <c r="C13" s="674"/>
      <c r="D13" s="672"/>
      <c r="E13" s="392" t="s">
        <v>22</v>
      </c>
      <c r="F13" s="395" t="s">
        <v>22</v>
      </c>
      <c r="G13" s="669" t="s">
        <v>21</v>
      </c>
      <c r="H13" s="669" t="s">
        <v>21</v>
      </c>
      <c r="I13" s="669"/>
      <c r="J13" s="669" t="s">
        <v>21</v>
      </c>
      <c r="K13" s="670"/>
    </row>
    <row r="14" spans="1:11" ht="15" hidden="1" customHeight="1">
      <c r="A14" s="672"/>
      <c r="B14" s="673"/>
      <c r="C14" s="674"/>
      <c r="D14" s="672"/>
      <c r="E14" s="300">
        <v>35070000</v>
      </c>
      <c r="F14" s="395"/>
      <c r="G14" s="669"/>
      <c r="H14" s="669"/>
      <c r="I14" s="669"/>
      <c r="J14" s="669"/>
      <c r="K14" s="670"/>
    </row>
    <row r="15" spans="1:11" ht="15" hidden="1" customHeight="1">
      <c r="A15" s="672"/>
      <c r="B15" s="673"/>
      <c r="C15" s="674"/>
      <c r="D15" s="672"/>
      <c r="E15" s="671"/>
      <c r="F15" s="395" t="s">
        <v>23</v>
      </c>
      <c r="G15" s="669"/>
      <c r="H15" s="669"/>
      <c r="I15" s="669"/>
      <c r="J15" s="669"/>
      <c r="K15" s="670"/>
    </row>
    <row r="16" spans="1:11" ht="15" hidden="1" customHeight="1">
      <c r="A16" s="672"/>
      <c r="B16" s="673"/>
      <c r="C16" s="674"/>
      <c r="D16" s="672"/>
      <c r="E16" s="671"/>
      <c r="F16" s="395"/>
      <c r="G16" s="669"/>
      <c r="H16" s="669"/>
      <c r="I16" s="669"/>
      <c r="J16" s="669"/>
      <c r="K16" s="670"/>
    </row>
    <row r="17" spans="1:11" ht="20.25" hidden="1" customHeight="1">
      <c r="A17" s="672"/>
      <c r="B17" s="673"/>
      <c r="C17" s="674"/>
      <c r="D17" s="672"/>
      <c r="E17" s="392" t="s">
        <v>22</v>
      </c>
      <c r="F17" s="395" t="s">
        <v>22</v>
      </c>
      <c r="G17" s="669" t="s">
        <v>21</v>
      </c>
      <c r="H17" s="669" t="s">
        <v>21</v>
      </c>
      <c r="I17" s="669"/>
      <c r="J17" s="669" t="s">
        <v>21</v>
      </c>
      <c r="K17" s="670"/>
    </row>
    <row r="18" spans="1:11" ht="15" hidden="1" customHeight="1">
      <c r="A18" s="672"/>
      <c r="B18" s="673"/>
      <c r="C18" s="674"/>
      <c r="D18" s="672"/>
      <c r="E18" s="300">
        <v>1100000</v>
      </c>
      <c r="F18" s="395"/>
      <c r="G18" s="669"/>
      <c r="H18" s="669"/>
      <c r="I18" s="669"/>
      <c r="J18" s="669"/>
      <c r="K18" s="670"/>
    </row>
    <row r="19" spans="1:11" ht="15" hidden="1" customHeight="1">
      <c r="A19" s="672"/>
      <c r="B19" s="673"/>
      <c r="C19" s="674"/>
      <c r="D19" s="672"/>
      <c r="E19" s="671"/>
      <c r="F19" s="395" t="s">
        <v>23</v>
      </c>
      <c r="G19" s="669"/>
      <c r="H19" s="669"/>
      <c r="I19" s="669"/>
      <c r="J19" s="669"/>
      <c r="K19" s="670"/>
    </row>
    <row r="20" spans="1:11" ht="15" hidden="1" customHeight="1">
      <c r="A20" s="672"/>
      <c r="B20" s="673"/>
      <c r="C20" s="674"/>
      <c r="D20" s="672"/>
      <c r="E20" s="671"/>
      <c r="F20" s="395"/>
      <c r="G20" s="669"/>
      <c r="H20" s="669"/>
      <c r="I20" s="669"/>
      <c r="J20" s="669"/>
      <c r="K20" s="670"/>
    </row>
    <row r="21" spans="1:11">
      <c r="A21" s="672"/>
      <c r="B21" s="673"/>
      <c r="C21" s="674"/>
      <c r="D21" s="672"/>
      <c r="E21" s="392">
        <f>E25+E30+E34+E38+E62</f>
        <v>11510000</v>
      </c>
      <c r="F21" s="392">
        <f>F38+F62</f>
        <v>12087769.829999998</v>
      </c>
      <c r="G21" s="669"/>
      <c r="H21" s="669"/>
      <c r="I21" s="669"/>
      <c r="J21" s="669"/>
      <c r="K21" s="669"/>
    </row>
    <row r="22" spans="1:11">
      <c r="A22" s="672"/>
      <c r="B22" s="673"/>
      <c r="C22" s="674"/>
      <c r="D22" s="672"/>
      <c r="E22" s="671"/>
      <c r="F22" s="395" t="s">
        <v>23</v>
      </c>
      <c r="G22" s="669"/>
      <c r="H22" s="669"/>
      <c r="I22" s="669"/>
      <c r="J22" s="669"/>
      <c r="K22" s="669"/>
    </row>
    <row r="23" spans="1:11">
      <c r="A23" s="672"/>
      <c r="B23" s="673"/>
      <c r="C23" s="674"/>
      <c r="D23" s="672"/>
      <c r="E23" s="671"/>
      <c r="F23" s="392">
        <f>F40+F64</f>
        <v>10274393.560000001</v>
      </c>
      <c r="G23" s="669"/>
      <c r="H23" s="669"/>
      <c r="I23" s="669"/>
      <c r="J23" s="669"/>
      <c r="K23" s="669"/>
    </row>
    <row r="24" spans="1:11" ht="13.5" customHeight="1">
      <c r="A24" s="666" t="s">
        <v>18</v>
      </c>
      <c r="B24" s="667" t="s">
        <v>509</v>
      </c>
      <c r="C24" s="666" t="s">
        <v>20</v>
      </c>
      <c r="D24" s="668"/>
      <c r="E24" s="392" t="s">
        <v>22</v>
      </c>
      <c r="F24" s="392" t="s">
        <v>22</v>
      </c>
      <c r="G24" s="669" t="s">
        <v>21</v>
      </c>
      <c r="H24" s="669" t="s">
        <v>21</v>
      </c>
      <c r="I24" s="669"/>
      <c r="J24" s="669" t="s">
        <v>21</v>
      </c>
      <c r="K24" s="682"/>
    </row>
    <row r="25" spans="1:11">
      <c r="A25" s="666"/>
      <c r="B25" s="667"/>
      <c r="C25" s="666"/>
      <c r="D25" s="668"/>
      <c r="E25" s="397">
        <v>10000</v>
      </c>
      <c r="F25" s="392">
        <v>0</v>
      </c>
      <c r="G25" s="669"/>
      <c r="H25" s="669"/>
      <c r="I25" s="669"/>
      <c r="J25" s="669"/>
      <c r="K25" s="682"/>
    </row>
    <row r="26" spans="1:11">
      <c r="A26" s="666"/>
      <c r="B26" s="667"/>
      <c r="C26" s="666"/>
      <c r="D26" s="668"/>
      <c r="E26" s="671"/>
      <c r="F26" s="392" t="s">
        <v>23</v>
      </c>
      <c r="G26" s="669"/>
      <c r="H26" s="669"/>
      <c r="I26" s="669"/>
      <c r="J26" s="669"/>
      <c r="K26" s="682"/>
    </row>
    <row r="27" spans="1:11" ht="12.75" customHeight="1">
      <c r="A27" s="666"/>
      <c r="B27" s="667"/>
      <c r="C27" s="666"/>
      <c r="D27" s="668"/>
      <c r="E27" s="671"/>
      <c r="F27" s="392">
        <v>0</v>
      </c>
      <c r="G27" s="669"/>
      <c r="H27" s="669"/>
      <c r="I27" s="669"/>
      <c r="J27" s="669"/>
      <c r="K27" s="682"/>
    </row>
    <row r="28" spans="1:11" ht="15" hidden="1" customHeight="1">
      <c r="A28" s="393"/>
      <c r="B28" s="394"/>
      <c r="C28" s="393"/>
      <c r="D28" s="395"/>
      <c r="E28" s="398"/>
      <c r="F28" s="392"/>
      <c r="G28" s="391"/>
      <c r="H28" s="669"/>
      <c r="I28" s="669"/>
      <c r="J28" s="391"/>
      <c r="K28" s="396"/>
    </row>
    <row r="29" spans="1:11" ht="20.25" customHeight="1">
      <c r="A29" s="666" t="s">
        <v>18</v>
      </c>
      <c r="B29" s="667" t="s">
        <v>510</v>
      </c>
      <c r="C29" s="666" t="s">
        <v>20</v>
      </c>
      <c r="D29" s="668"/>
      <c r="E29" s="392" t="s">
        <v>22</v>
      </c>
      <c r="F29" s="392" t="s">
        <v>22</v>
      </c>
      <c r="G29" s="669" t="s">
        <v>21</v>
      </c>
      <c r="H29" s="669" t="s">
        <v>21</v>
      </c>
      <c r="I29" s="669"/>
      <c r="J29" s="669" t="s">
        <v>21</v>
      </c>
      <c r="K29" s="682"/>
    </row>
    <row r="30" spans="1:11">
      <c r="A30" s="666"/>
      <c r="B30" s="667"/>
      <c r="C30" s="666"/>
      <c r="D30" s="668"/>
      <c r="E30" s="397">
        <v>1200000</v>
      </c>
      <c r="F30" s="392">
        <v>0</v>
      </c>
      <c r="G30" s="669"/>
      <c r="H30" s="669"/>
      <c r="I30" s="669"/>
      <c r="J30" s="669"/>
      <c r="K30" s="682"/>
    </row>
    <row r="31" spans="1:11">
      <c r="A31" s="666"/>
      <c r="B31" s="667"/>
      <c r="C31" s="666"/>
      <c r="D31" s="668"/>
      <c r="E31" s="671"/>
      <c r="F31" s="392" t="s">
        <v>23</v>
      </c>
      <c r="G31" s="669"/>
      <c r="H31" s="669"/>
      <c r="I31" s="669"/>
      <c r="J31" s="669"/>
      <c r="K31" s="682"/>
    </row>
    <row r="32" spans="1:11" ht="13.5" customHeight="1">
      <c r="A32" s="666"/>
      <c r="B32" s="667"/>
      <c r="C32" s="666"/>
      <c r="D32" s="668"/>
      <c r="E32" s="671"/>
      <c r="F32" s="392">
        <v>0</v>
      </c>
      <c r="G32" s="669"/>
      <c r="H32" s="669"/>
      <c r="I32" s="669"/>
      <c r="J32" s="669"/>
      <c r="K32" s="682"/>
    </row>
    <row r="33" spans="1:11" ht="20.25" customHeight="1">
      <c r="A33" s="666" t="s">
        <v>18</v>
      </c>
      <c r="B33" s="667" t="s">
        <v>511</v>
      </c>
      <c r="C33" s="666" t="s">
        <v>20</v>
      </c>
      <c r="D33" s="668"/>
      <c r="E33" s="392" t="s">
        <v>22</v>
      </c>
      <c r="F33" s="392" t="s">
        <v>22</v>
      </c>
      <c r="G33" s="669" t="s">
        <v>21</v>
      </c>
      <c r="H33" s="669" t="s">
        <v>21</v>
      </c>
      <c r="I33" s="669"/>
      <c r="J33" s="669" t="s">
        <v>21</v>
      </c>
      <c r="K33" s="682"/>
    </row>
    <row r="34" spans="1:11">
      <c r="A34" s="666"/>
      <c r="B34" s="667"/>
      <c r="C34" s="666"/>
      <c r="D34" s="668"/>
      <c r="E34" s="397">
        <v>1200000</v>
      </c>
      <c r="F34" s="392">
        <v>0</v>
      </c>
      <c r="G34" s="669"/>
      <c r="H34" s="669"/>
      <c r="I34" s="669"/>
      <c r="J34" s="669"/>
      <c r="K34" s="682"/>
    </row>
    <row r="35" spans="1:11">
      <c r="A35" s="666"/>
      <c r="B35" s="667"/>
      <c r="C35" s="666"/>
      <c r="D35" s="668"/>
      <c r="E35" s="671"/>
      <c r="F35" s="392" t="s">
        <v>23</v>
      </c>
      <c r="G35" s="669"/>
      <c r="H35" s="669"/>
      <c r="I35" s="669"/>
      <c r="J35" s="669"/>
      <c r="K35" s="682"/>
    </row>
    <row r="36" spans="1:11" ht="15" customHeight="1">
      <c r="A36" s="666"/>
      <c r="B36" s="667"/>
      <c r="C36" s="666"/>
      <c r="D36" s="668"/>
      <c r="E36" s="671"/>
      <c r="F36" s="392">
        <v>0</v>
      </c>
      <c r="G36" s="669"/>
      <c r="H36" s="669"/>
      <c r="I36" s="669"/>
      <c r="J36" s="669"/>
      <c r="K36" s="682"/>
    </row>
    <row r="37" spans="1:11" ht="20.25" customHeight="1">
      <c r="A37" s="666" t="s">
        <v>18</v>
      </c>
      <c r="B37" s="667" t="s">
        <v>512</v>
      </c>
      <c r="C37" s="666" t="s">
        <v>20</v>
      </c>
      <c r="D37" s="668"/>
      <c r="E37" s="392" t="s">
        <v>22</v>
      </c>
      <c r="F37" s="392" t="s">
        <v>22</v>
      </c>
      <c r="G37" s="669" t="s">
        <v>21</v>
      </c>
      <c r="H37" s="669" t="s">
        <v>21</v>
      </c>
      <c r="I37" s="669"/>
      <c r="J37" s="669" t="s">
        <v>21</v>
      </c>
      <c r="K37" s="681" t="s">
        <v>1669</v>
      </c>
    </row>
    <row r="38" spans="1:11">
      <c r="A38" s="666"/>
      <c r="B38" s="667"/>
      <c r="C38" s="666"/>
      <c r="D38" s="668"/>
      <c r="E38" s="397">
        <v>7600000</v>
      </c>
      <c r="F38" s="392">
        <f>F42+F46+F50+F54+F58</f>
        <v>9419768.379999999</v>
      </c>
      <c r="G38" s="669"/>
      <c r="H38" s="669"/>
      <c r="I38" s="669"/>
      <c r="J38" s="669"/>
      <c r="K38" s="681"/>
    </row>
    <row r="39" spans="1:11">
      <c r="A39" s="666"/>
      <c r="B39" s="667"/>
      <c r="C39" s="666"/>
      <c r="D39" s="668"/>
      <c r="E39" s="671"/>
      <c r="F39" s="392" t="s">
        <v>23</v>
      </c>
      <c r="G39" s="669"/>
      <c r="H39" s="669"/>
      <c r="I39" s="669"/>
      <c r="J39" s="669"/>
      <c r="K39" s="681"/>
    </row>
    <row r="40" spans="1:11" ht="25.5" customHeight="1">
      <c r="A40" s="666"/>
      <c r="B40" s="667"/>
      <c r="C40" s="666"/>
      <c r="D40" s="668"/>
      <c r="E40" s="671"/>
      <c r="F40" s="392">
        <f>F44+F48+F52+F56+F60</f>
        <v>8006803.1100000003</v>
      </c>
      <c r="G40" s="669"/>
      <c r="H40" s="669"/>
      <c r="I40" s="669"/>
      <c r="J40" s="669"/>
      <c r="K40" s="681"/>
    </row>
    <row r="41" spans="1:11" ht="20.25" customHeight="1">
      <c r="A41" s="446"/>
      <c r="B41" s="447" t="s">
        <v>790</v>
      </c>
      <c r="C41" s="446"/>
      <c r="D41" s="448">
        <v>2011</v>
      </c>
      <c r="E41" s="448"/>
      <c r="F41" s="390" t="s">
        <v>22</v>
      </c>
      <c r="G41" s="449" t="s">
        <v>21</v>
      </c>
      <c r="H41" s="449" t="s">
        <v>21</v>
      </c>
      <c r="I41" s="449"/>
      <c r="J41" s="449" t="s">
        <v>21</v>
      </c>
      <c r="K41" s="450" t="s">
        <v>1670</v>
      </c>
    </row>
    <row r="42" spans="1:11">
      <c r="A42" s="446"/>
      <c r="B42" s="447"/>
      <c r="C42" s="446"/>
      <c r="D42" s="448"/>
      <c r="E42" s="763"/>
      <c r="F42" s="390">
        <v>705873.3</v>
      </c>
      <c r="G42" s="449"/>
      <c r="H42" s="449"/>
      <c r="I42" s="449"/>
      <c r="J42" s="449"/>
      <c r="K42" s="450"/>
    </row>
    <row r="43" spans="1:11">
      <c r="A43" s="446"/>
      <c r="B43" s="447"/>
      <c r="C43" s="446"/>
      <c r="D43" s="448"/>
      <c r="E43" s="763"/>
      <c r="F43" s="390" t="s">
        <v>23</v>
      </c>
      <c r="G43" s="449"/>
      <c r="H43" s="449"/>
      <c r="I43" s="449"/>
      <c r="J43" s="449"/>
      <c r="K43" s="450"/>
    </row>
    <row r="44" spans="1:11" ht="14.25" customHeight="1">
      <c r="A44" s="446"/>
      <c r="B44" s="447"/>
      <c r="C44" s="446"/>
      <c r="D44" s="448"/>
      <c r="E44" s="763"/>
      <c r="F44" s="390">
        <v>599992.30000000005</v>
      </c>
      <c r="G44" s="449"/>
      <c r="H44" s="449"/>
      <c r="I44" s="449"/>
      <c r="J44" s="449"/>
      <c r="K44" s="450"/>
    </row>
    <row r="45" spans="1:11" ht="20.25" customHeight="1">
      <c r="A45" s="446"/>
      <c r="B45" s="447" t="s">
        <v>1753</v>
      </c>
      <c r="C45" s="446"/>
      <c r="D45" s="448"/>
      <c r="E45" s="448"/>
      <c r="F45" s="390" t="s">
        <v>22</v>
      </c>
      <c r="G45" s="449" t="s">
        <v>21</v>
      </c>
      <c r="H45" s="449" t="s">
        <v>21</v>
      </c>
      <c r="I45" s="449"/>
      <c r="J45" s="449" t="s">
        <v>21</v>
      </c>
      <c r="K45" s="450" t="s">
        <v>1671</v>
      </c>
    </row>
    <row r="46" spans="1:11">
      <c r="A46" s="446"/>
      <c r="B46" s="447"/>
      <c r="C46" s="446"/>
      <c r="D46" s="448"/>
      <c r="E46" s="763"/>
      <c r="F46" s="390">
        <v>1100225.8</v>
      </c>
      <c r="G46" s="449"/>
      <c r="H46" s="449"/>
      <c r="I46" s="449"/>
      <c r="J46" s="449"/>
      <c r="K46" s="450"/>
    </row>
    <row r="47" spans="1:11">
      <c r="A47" s="446"/>
      <c r="B47" s="447"/>
      <c r="C47" s="446"/>
      <c r="D47" s="448"/>
      <c r="E47" s="763"/>
      <c r="F47" s="390" t="s">
        <v>23</v>
      </c>
      <c r="G47" s="449"/>
      <c r="H47" s="449"/>
      <c r="I47" s="449"/>
      <c r="J47" s="449"/>
      <c r="K47" s="450"/>
    </row>
    <row r="48" spans="1:11" ht="15" customHeight="1">
      <c r="A48" s="446"/>
      <c r="B48" s="447"/>
      <c r="C48" s="446"/>
      <c r="D48" s="448"/>
      <c r="E48" s="763"/>
      <c r="F48" s="390">
        <v>935191.93</v>
      </c>
      <c r="G48" s="449"/>
      <c r="H48" s="449"/>
      <c r="I48" s="449"/>
      <c r="J48" s="449"/>
      <c r="K48" s="450"/>
    </row>
    <row r="49" spans="1:11" ht="20.25" customHeight="1">
      <c r="A49" s="446"/>
      <c r="B49" s="447" t="s">
        <v>798</v>
      </c>
      <c r="C49" s="446"/>
      <c r="D49" s="448">
        <v>2012</v>
      </c>
      <c r="E49" s="448"/>
      <c r="F49" s="390" t="s">
        <v>22</v>
      </c>
      <c r="G49" s="449" t="s">
        <v>21</v>
      </c>
      <c r="H49" s="449" t="s">
        <v>21</v>
      </c>
      <c r="I49" s="449"/>
      <c r="J49" s="449" t="s">
        <v>21</v>
      </c>
      <c r="K49" s="450" t="s">
        <v>1672</v>
      </c>
    </row>
    <row r="50" spans="1:11">
      <c r="A50" s="446"/>
      <c r="B50" s="447"/>
      <c r="C50" s="446"/>
      <c r="D50" s="448"/>
      <c r="E50" s="763"/>
      <c r="F50" s="390">
        <v>294117.65000000002</v>
      </c>
      <c r="G50" s="449"/>
      <c r="H50" s="449"/>
      <c r="I50" s="449"/>
      <c r="J50" s="449"/>
      <c r="K50" s="450"/>
    </row>
    <row r="51" spans="1:11">
      <c r="A51" s="446"/>
      <c r="B51" s="447"/>
      <c r="C51" s="446"/>
      <c r="D51" s="448"/>
      <c r="E51" s="763"/>
      <c r="F51" s="390" t="s">
        <v>23</v>
      </c>
      <c r="G51" s="449"/>
      <c r="H51" s="449"/>
      <c r="I51" s="449"/>
      <c r="J51" s="449"/>
      <c r="K51" s="450"/>
    </row>
    <row r="52" spans="1:11" ht="18" customHeight="1">
      <c r="A52" s="446"/>
      <c r="B52" s="447"/>
      <c r="C52" s="446"/>
      <c r="D52" s="448"/>
      <c r="E52" s="763"/>
      <c r="F52" s="390">
        <v>250000</v>
      </c>
      <c r="G52" s="449"/>
      <c r="H52" s="449"/>
      <c r="I52" s="449"/>
      <c r="J52" s="449"/>
      <c r="K52" s="450"/>
    </row>
    <row r="53" spans="1:11" s="23" customFormat="1" ht="20.25" customHeight="1">
      <c r="A53" s="446"/>
      <c r="B53" s="447" t="s">
        <v>799</v>
      </c>
      <c r="C53" s="446"/>
      <c r="D53" s="448">
        <v>2013</v>
      </c>
      <c r="E53" s="448"/>
      <c r="F53" s="390" t="s">
        <v>22</v>
      </c>
      <c r="G53" s="449" t="s">
        <v>21</v>
      </c>
      <c r="H53" s="449" t="s">
        <v>21</v>
      </c>
      <c r="I53" s="449"/>
      <c r="J53" s="449" t="s">
        <v>21</v>
      </c>
      <c r="K53" s="450" t="s">
        <v>1754</v>
      </c>
    </row>
    <row r="54" spans="1:11" s="23" customFormat="1">
      <c r="A54" s="446"/>
      <c r="B54" s="447"/>
      <c r="C54" s="446"/>
      <c r="D54" s="448"/>
      <c r="E54" s="763"/>
      <c r="F54" s="390">
        <v>1072824.6299999999</v>
      </c>
      <c r="G54" s="449"/>
      <c r="H54" s="449"/>
      <c r="I54" s="449"/>
      <c r="J54" s="449"/>
      <c r="K54" s="450"/>
    </row>
    <row r="55" spans="1:11" s="23" customFormat="1">
      <c r="A55" s="446"/>
      <c r="B55" s="447"/>
      <c r="C55" s="446"/>
      <c r="D55" s="448"/>
      <c r="E55" s="763"/>
      <c r="F55" s="390" t="s">
        <v>23</v>
      </c>
      <c r="G55" s="449"/>
      <c r="H55" s="449"/>
      <c r="I55" s="449"/>
      <c r="J55" s="449"/>
      <c r="K55" s="450"/>
    </row>
    <row r="56" spans="1:11" s="23" customFormat="1" ht="121.5" customHeight="1">
      <c r="A56" s="446"/>
      <c r="B56" s="447"/>
      <c r="C56" s="446"/>
      <c r="D56" s="448"/>
      <c r="E56" s="763"/>
      <c r="F56" s="390">
        <v>911900.93</v>
      </c>
      <c r="G56" s="449"/>
      <c r="H56" s="449"/>
      <c r="I56" s="449"/>
      <c r="J56" s="449"/>
      <c r="K56" s="450"/>
    </row>
    <row r="57" spans="1:11" ht="20.25" customHeight="1">
      <c r="A57" s="446"/>
      <c r="B57" s="447" t="s">
        <v>803</v>
      </c>
      <c r="C57" s="446"/>
      <c r="D57" s="448"/>
      <c r="E57" s="390" t="s">
        <v>22</v>
      </c>
      <c r="F57" s="390" t="s">
        <v>22</v>
      </c>
      <c r="G57" s="449" t="s">
        <v>21</v>
      </c>
      <c r="H57" s="449" t="s">
        <v>21</v>
      </c>
      <c r="I57" s="449"/>
      <c r="J57" s="449" t="s">
        <v>21</v>
      </c>
      <c r="K57" s="450" t="s">
        <v>1673</v>
      </c>
    </row>
    <row r="58" spans="1:11">
      <c r="A58" s="446"/>
      <c r="B58" s="447"/>
      <c r="C58" s="446"/>
      <c r="D58" s="448"/>
      <c r="E58" s="399"/>
      <c r="F58" s="390">
        <v>6246727</v>
      </c>
      <c r="G58" s="449"/>
      <c r="H58" s="449"/>
      <c r="I58" s="449"/>
      <c r="J58" s="449"/>
      <c r="K58" s="450"/>
    </row>
    <row r="59" spans="1:11">
      <c r="A59" s="446"/>
      <c r="B59" s="447"/>
      <c r="C59" s="446"/>
      <c r="D59" s="448"/>
      <c r="E59" s="487"/>
      <c r="F59" s="390" t="s">
        <v>23</v>
      </c>
      <c r="G59" s="449"/>
      <c r="H59" s="449"/>
      <c r="I59" s="449"/>
      <c r="J59" s="449"/>
      <c r="K59" s="450"/>
    </row>
    <row r="60" spans="1:11" ht="20.25" customHeight="1">
      <c r="A60" s="446"/>
      <c r="B60" s="447"/>
      <c r="C60" s="446"/>
      <c r="D60" s="448"/>
      <c r="E60" s="487"/>
      <c r="F60" s="390">
        <v>5309717.95</v>
      </c>
      <c r="G60" s="449"/>
      <c r="H60" s="449"/>
      <c r="I60" s="449"/>
      <c r="J60" s="449"/>
      <c r="K60" s="450"/>
    </row>
    <row r="61" spans="1:11" ht="20.25" customHeight="1">
      <c r="A61" s="666" t="s">
        <v>18</v>
      </c>
      <c r="B61" s="667" t="s">
        <v>513</v>
      </c>
      <c r="C61" s="666" t="s">
        <v>20</v>
      </c>
      <c r="D61" s="668">
        <v>2011</v>
      </c>
      <c r="E61" s="392" t="s">
        <v>22</v>
      </c>
      <c r="F61" s="392" t="s">
        <v>22</v>
      </c>
      <c r="G61" s="669" t="s">
        <v>21</v>
      </c>
      <c r="H61" s="669" t="s">
        <v>21</v>
      </c>
      <c r="I61" s="669"/>
      <c r="J61" s="669" t="s">
        <v>21</v>
      </c>
      <c r="K61" s="681" t="s">
        <v>1674</v>
      </c>
    </row>
    <row r="62" spans="1:11">
      <c r="A62" s="666"/>
      <c r="B62" s="667"/>
      <c r="C62" s="666"/>
      <c r="D62" s="668"/>
      <c r="E62" s="397">
        <v>1500000</v>
      </c>
      <c r="F62" s="392">
        <f>F66+F70</f>
        <v>2668001.4500000002</v>
      </c>
      <c r="G62" s="669"/>
      <c r="H62" s="669"/>
      <c r="I62" s="669"/>
      <c r="J62" s="669"/>
      <c r="K62" s="681"/>
    </row>
    <row r="63" spans="1:11">
      <c r="A63" s="666"/>
      <c r="B63" s="667"/>
      <c r="C63" s="666"/>
      <c r="D63" s="668"/>
      <c r="E63" s="671"/>
      <c r="F63" s="392" t="s">
        <v>23</v>
      </c>
      <c r="G63" s="669"/>
      <c r="H63" s="669"/>
      <c r="I63" s="669"/>
      <c r="J63" s="669"/>
      <c r="K63" s="681"/>
    </row>
    <row r="64" spans="1:11" ht="15.75" customHeight="1">
      <c r="A64" s="666"/>
      <c r="B64" s="667"/>
      <c r="C64" s="666"/>
      <c r="D64" s="668"/>
      <c r="E64" s="671"/>
      <c r="F64" s="392">
        <f>F68+F72</f>
        <v>2267590.4500000002</v>
      </c>
      <c r="G64" s="669"/>
      <c r="H64" s="669"/>
      <c r="I64" s="669"/>
      <c r="J64" s="669"/>
      <c r="K64" s="681"/>
    </row>
    <row r="65" spans="1:11" ht="20.25" customHeight="1">
      <c r="A65" s="446"/>
      <c r="B65" s="447" t="s">
        <v>791</v>
      </c>
      <c r="C65" s="446" t="s">
        <v>20</v>
      </c>
      <c r="D65" s="448">
        <v>2011</v>
      </c>
      <c r="E65" s="448"/>
      <c r="F65" s="390" t="s">
        <v>22</v>
      </c>
      <c r="G65" s="449" t="s">
        <v>21</v>
      </c>
      <c r="H65" s="449" t="s">
        <v>21</v>
      </c>
      <c r="I65" s="449"/>
      <c r="J65" s="449" t="s">
        <v>21</v>
      </c>
      <c r="K65" s="450" t="s">
        <v>1675</v>
      </c>
    </row>
    <row r="66" spans="1:11">
      <c r="A66" s="446"/>
      <c r="B66" s="447"/>
      <c r="C66" s="446"/>
      <c r="D66" s="448"/>
      <c r="E66" s="763"/>
      <c r="F66" s="390">
        <v>1237895</v>
      </c>
      <c r="G66" s="449"/>
      <c r="H66" s="449"/>
      <c r="I66" s="449"/>
      <c r="J66" s="449"/>
      <c r="K66" s="450"/>
    </row>
    <row r="67" spans="1:11">
      <c r="A67" s="446"/>
      <c r="B67" s="447"/>
      <c r="C67" s="446"/>
      <c r="D67" s="448"/>
      <c r="E67" s="763"/>
      <c r="F67" s="390" t="s">
        <v>23</v>
      </c>
      <c r="G67" s="449"/>
      <c r="H67" s="449"/>
      <c r="I67" s="449"/>
      <c r="J67" s="449"/>
      <c r="K67" s="450"/>
    </row>
    <row r="68" spans="1:11" ht="18.75" customHeight="1">
      <c r="A68" s="446"/>
      <c r="B68" s="447"/>
      <c r="C68" s="446"/>
      <c r="D68" s="448"/>
      <c r="E68" s="763"/>
      <c r="F68" s="390">
        <v>1052000</v>
      </c>
      <c r="G68" s="449"/>
      <c r="H68" s="449"/>
      <c r="I68" s="449"/>
      <c r="J68" s="449"/>
      <c r="K68" s="450"/>
    </row>
    <row r="69" spans="1:11" ht="20.25" customHeight="1">
      <c r="A69" s="446"/>
      <c r="B69" s="447" t="s">
        <v>797</v>
      </c>
      <c r="C69" s="446"/>
      <c r="D69" s="448"/>
      <c r="E69" s="448"/>
      <c r="F69" s="390" t="s">
        <v>22</v>
      </c>
      <c r="G69" s="449" t="s">
        <v>21</v>
      </c>
      <c r="H69" s="449" t="s">
        <v>21</v>
      </c>
      <c r="I69" s="449"/>
      <c r="J69" s="449" t="s">
        <v>21</v>
      </c>
      <c r="K69" s="450" t="s">
        <v>1676</v>
      </c>
    </row>
    <row r="70" spans="1:11">
      <c r="A70" s="446"/>
      <c r="B70" s="447"/>
      <c r="C70" s="446"/>
      <c r="D70" s="448"/>
      <c r="E70" s="763"/>
      <c r="F70" s="390">
        <v>1430106.45</v>
      </c>
      <c r="G70" s="449"/>
      <c r="H70" s="449"/>
      <c r="I70" s="449"/>
      <c r="J70" s="449"/>
      <c r="K70" s="450"/>
    </row>
    <row r="71" spans="1:11">
      <c r="A71" s="446"/>
      <c r="B71" s="447"/>
      <c r="C71" s="446"/>
      <c r="D71" s="448"/>
      <c r="E71" s="763"/>
      <c r="F71" s="390" t="s">
        <v>23</v>
      </c>
      <c r="G71" s="449"/>
      <c r="H71" s="449"/>
      <c r="I71" s="449"/>
      <c r="J71" s="449"/>
      <c r="K71" s="450"/>
    </row>
    <row r="72" spans="1:11" ht="18.75" customHeight="1">
      <c r="A72" s="446"/>
      <c r="B72" s="447"/>
      <c r="C72" s="446"/>
      <c r="D72" s="448"/>
      <c r="E72" s="763"/>
      <c r="F72" s="390">
        <v>1215590.45</v>
      </c>
      <c r="G72" s="449"/>
      <c r="H72" s="449"/>
      <c r="I72" s="449"/>
      <c r="J72" s="449"/>
      <c r="K72" s="450"/>
    </row>
  </sheetData>
  <mergeCells count="145">
    <mergeCell ref="H57:I60"/>
    <mergeCell ref="J57:J60"/>
    <mergeCell ref="K57:K60"/>
    <mergeCell ref="E59:E60"/>
    <mergeCell ref="A57:A60"/>
    <mergeCell ref="B57:B60"/>
    <mergeCell ref="C57:C60"/>
    <mergeCell ref="D57:D60"/>
    <mergeCell ref="G57:G60"/>
    <mergeCell ref="H65:I68"/>
    <mergeCell ref="J65:J68"/>
    <mergeCell ref="K65:K68"/>
    <mergeCell ref="A69:A72"/>
    <mergeCell ref="B69:B72"/>
    <mergeCell ref="C69:C72"/>
    <mergeCell ref="D69:D72"/>
    <mergeCell ref="G69:G72"/>
    <mergeCell ref="H69:I72"/>
    <mergeCell ref="J69:J72"/>
    <mergeCell ref="K69:K72"/>
    <mergeCell ref="A65:A68"/>
    <mergeCell ref="B65:B68"/>
    <mergeCell ref="C65:C68"/>
    <mergeCell ref="D65:D68"/>
    <mergeCell ref="G65:G68"/>
    <mergeCell ref="E65:E68"/>
    <mergeCell ref="E69:E72"/>
    <mergeCell ref="A53:A56"/>
    <mergeCell ref="B53:B56"/>
    <mergeCell ref="C53:C56"/>
    <mergeCell ref="D53:D56"/>
    <mergeCell ref="G53:G56"/>
    <mergeCell ref="H53:I56"/>
    <mergeCell ref="J53:J56"/>
    <mergeCell ref="K53:K56"/>
    <mergeCell ref="E53:E56"/>
    <mergeCell ref="J41:J44"/>
    <mergeCell ref="A49:A52"/>
    <mergeCell ref="B49:B52"/>
    <mergeCell ref="C49:C52"/>
    <mergeCell ref="D49:D52"/>
    <mergeCell ref="G49:G52"/>
    <mergeCell ref="H49:I52"/>
    <mergeCell ref="J49:J52"/>
    <mergeCell ref="K41:K44"/>
    <mergeCell ref="A45:A48"/>
    <mergeCell ref="B45:B48"/>
    <mergeCell ref="C45:C48"/>
    <mergeCell ref="D45:D48"/>
    <mergeCell ref="G45:G48"/>
    <mergeCell ref="H45:I48"/>
    <mergeCell ref="J45:J48"/>
    <mergeCell ref="K45:K48"/>
    <mergeCell ref="K49:K52"/>
    <mergeCell ref="E41:E44"/>
    <mergeCell ref="E45:E48"/>
    <mergeCell ref="E49:E52"/>
    <mergeCell ref="K61:K64"/>
    <mergeCell ref="E63:E64"/>
    <mergeCell ref="E39:E40"/>
    <mergeCell ref="A61:A64"/>
    <mergeCell ref="B61:B64"/>
    <mergeCell ref="C61:C64"/>
    <mergeCell ref="D61:D64"/>
    <mergeCell ref="G61:G64"/>
    <mergeCell ref="D37:D40"/>
    <mergeCell ref="G37:G40"/>
    <mergeCell ref="H37:I40"/>
    <mergeCell ref="J37:J40"/>
    <mergeCell ref="K37:K40"/>
    <mergeCell ref="A37:A40"/>
    <mergeCell ref="B37:B40"/>
    <mergeCell ref="C37:C40"/>
    <mergeCell ref="H61:I64"/>
    <mergeCell ref="J61:J64"/>
    <mergeCell ref="A41:A44"/>
    <mergeCell ref="B41:B44"/>
    <mergeCell ref="C41:C44"/>
    <mergeCell ref="D41:D44"/>
    <mergeCell ref="G41:G44"/>
    <mergeCell ref="H41:I44"/>
    <mergeCell ref="E31:E32"/>
    <mergeCell ref="H33:I36"/>
    <mergeCell ref="J33:J36"/>
    <mergeCell ref="K33:K36"/>
    <mergeCell ref="A33:A36"/>
    <mergeCell ref="B33:B36"/>
    <mergeCell ref="C33:C36"/>
    <mergeCell ref="D33:D36"/>
    <mergeCell ref="G33:G36"/>
    <mergeCell ref="E35:E36"/>
    <mergeCell ref="H28:I28"/>
    <mergeCell ref="A29:A32"/>
    <mergeCell ref="B29:B32"/>
    <mergeCell ref="C29:C32"/>
    <mergeCell ref="D29:D32"/>
    <mergeCell ref="G29:G32"/>
    <mergeCell ref="H29:I32"/>
    <mergeCell ref="G21:K23"/>
    <mergeCell ref="E22:E23"/>
    <mergeCell ref="A24:A27"/>
    <mergeCell ref="B24:B27"/>
    <mergeCell ref="C24:C27"/>
    <mergeCell ref="D24:D27"/>
    <mergeCell ref="G24:G27"/>
    <mergeCell ref="H24:I27"/>
    <mergeCell ref="J24:J27"/>
    <mergeCell ref="K24:K27"/>
    <mergeCell ref="E26:E27"/>
    <mergeCell ref="A5:A23"/>
    <mergeCell ref="B5:B23"/>
    <mergeCell ref="C5:C23"/>
    <mergeCell ref="D5:D23"/>
    <mergeCell ref="J29:J32"/>
    <mergeCell ref="K29:K32"/>
    <mergeCell ref="G13:G16"/>
    <mergeCell ref="H13:I16"/>
    <mergeCell ref="J13:J16"/>
    <mergeCell ref="K13:K16"/>
    <mergeCell ref="E15:E16"/>
    <mergeCell ref="G17:G20"/>
    <mergeCell ref="H17:I20"/>
    <mergeCell ref="J17:J20"/>
    <mergeCell ref="K17:K20"/>
    <mergeCell ref="E19:E20"/>
    <mergeCell ref="G9:G12"/>
    <mergeCell ref="H9:I12"/>
    <mergeCell ref="J9:J12"/>
    <mergeCell ref="K9:K12"/>
    <mergeCell ref="E11:E12"/>
    <mergeCell ref="I1:I4"/>
    <mergeCell ref="J1:J4"/>
    <mergeCell ref="K1:K4"/>
    <mergeCell ref="G5:G8"/>
    <mergeCell ref="H5:H8"/>
    <mergeCell ref="I5:I8"/>
    <mergeCell ref="A1:A4"/>
    <mergeCell ref="B1:B4"/>
    <mergeCell ref="C1:C4"/>
    <mergeCell ref="D1:D4"/>
    <mergeCell ref="G1:G4"/>
    <mergeCell ref="H1:H4"/>
    <mergeCell ref="J5:J8"/>
    <mergeCell ref="K5:K8"/>
    <mergeCell ref="E7:E8"/>
  </mergeCells>
  <pageMargins left="0.98425196850393704" right="0.19685039370078741" top="0.74803149606299213" bottom="0.74803149606299213" header="0.31496062992125984" footer="0.31496062992125984"/>
  <pageSetup paperSize="8" firstPageNumber="100" orientation="portrait" useFirstPageNumber="1" r:id="rId1"/>
  <headerFooter>
    <oddFooter>&amp;R&amp;P</oddFooter>
  </headerFooter>
</worksheet>
</file>

<file path=xl/worksheets/sheet58.xml><?xml version="1.0" encoding="utf-8"?>
<worksheet xmlns="http://schemas.openxmlformats.org/spreadsheetml/2006/main" xmlns:r="http://schemas.openxmlformats.org/officeDocument/2006/relationships">
  <dimension ref="A2:K65"/>
  <sheetViews>
    <sheetView topLeftCell="A45" workbookViewId="0">
      <selection activeCell="B58" sqref="B58:B61"/>
    </sheetView>
  </sheetViews>
  <sheetFormatPr defaultRowHeight="15"/>
  <cols>
    <col min="2" max="2" width="20.85546875" customWidth="1"/>
    <col min="4" max="4" width="8.7109375" customWidth="1"/>
    <col min="5" max="5" width="13.85546875" customWidth="1"/>
    <col min="6" max="6" width="11.7109375" customWidth="1"/>
    <col min="10" max="10" width="11.7109375" customWidth="1"/>
    <col min="11" max="11" width="20.7109375" customWidth="1"/>
  </cols>
  <sheetData>
    <row r="2" spans="1:11" ht="191.25" customHeight="1">
      <c r="A2" s="685" t="s">
        <v>15</v>
      </c>
      <c r="B2" s="688" t="s">
        <v>514</v>
      </c>
      <c r="C2" s="691" t="s">
        <v>20</v>
      </c>
      <c r="D2" s="685"/>
      <c r="E2" s="116" t="s">
        <v>22</v>
      </c>
      <c r="F2" s="116" t="s">
        <v>22</v>
      </c>
      <c r="G2" s="694" t="s">
        <v>515</v>
      </c>
      <c r="H2" s="714">
        <v>2</v>
      </c>
      <c r="I2" s="685">
        <v>3</v>
      </c>
      <c r="J2" s="685" t="s">
        <v>1008</v>
      </c>
      <c r="K2" s="694" t="s">
        <v>1678</v>
      </c>
    </row>
    <row r="3" spans="1:11" ht="15" hidden="1" customHeight="1">
      <c r="A3" s="686"/>
      <c r="B3" s="689"/>
      <c r="C3" s="692"/>
      <c r="D3" s="686"/>
      <c r="E3" s="116"/>
      <c r="F3" s="108"/>
      <c r="G3" s="695"/>
      <c r="H3" s="715"/>
      <c r="I3" s="686"/>
      <c r="J3" s="686"/>
      <c r="K3" s="695"/>
    </row>
    <row r="4" spans="1:11" ht="15" hidden="1" customHeight="1">
      <c r="A4" s="686"/>
      <c r="B4" s="689"/>
      <c r="C4" s="692"/>
      <c r="D4" s="686"/>
      <c r="E4" s="709"/>
      <c r="F4" s="108" t="s">
        <v>23</v>
      </c>
      <c r="G4" s="695"/>
      <c r="H4" s="715"/>
      <c r="I4" s="686"/>
      <c r="J4" s="686"/>
      <c r="K4" s="695"/>
    </row>
    <row r="5" spans="1:11" ht="33" hidden="1" customHeight="1">
      <c r="A5" s="686"/>
      <c r="B5" s="689"/>
      <c r="C5" s="692"/>
      <c r="D5" s="686"/>
      <c r="E5" s="710"/>
      <c r="F5" s="108"/>
      <c r="G5" s="696"/>
      <c r="H5" s="716"/>
      <c r="I5" s="687"/>
      <c r="J5" s="687"/>
      <c r="K5" s="696"/>
    </row>
    <row r="6" spans="1:11" ht="20.25" hidden="1" customHeight="1">
      <c r="A6" s="686"/>
      <c r="B6" s="689"/>
      <c r="C6" s="692"/>
      <c r="D6" s="686"/>
      <c r="E6" s="116"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16"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16"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10">
        <f>E22+E26+E43+E59+E63</f>
        <v>8453529</v>
      </c>
      <c r="F18" s="119">
        <f>F22+F26+F43+F59</f>
        <v>14044382.169999998</v>
      </c>
      <c r="G18" s="700"/>
      <c r="H18" s="701"/>
      <c r="I18" s="701"/>
      <c r="J18" s="701"/>
      <c r="K18" s="702"/>
    </row>
    <row r="19" spans="1:11" ht="13.5" customHeight="1">
      <c r="A19" s="686"/>
      <c r="B19" s="689"/>
      <c r="C19" s="692"/>
      <c r="D19" s="686"/>
      <c r="E19" s="709"/>
      <c r="F19" s="119" t="s">
        <v>23</v>
      </c>
      <c r="G19" s="703"/>
      <c r="H19" s="704"/>
      <c r="I19" s="704"/>
      <c r="J19" s="704"/>
      <c r="K19" s="705"/>
    </row>
    <row r="20" spans="1:11">
      <c r="A20" s="687"/>
      <c r="B20" s="690"/>
      <c r="C20" s="693"/>
      <c r="D20" s="687"/>
      <c r="E20" s="710"/>
      <c r="F20" s="119">
        <f>F24+F28+F45+F61</f>
        <v>12523874.289999999</v>
      </c>
      <c r="G20" s="706"/>
      <c r="H20" s="707"/>
      <c r="I20" s="707"/>
      <c r="J20" s="707"/>
      <c r="K20" s="708"/>
    </row>
    <row r="21" spans="1:11" ht="20.25" customHeight="1">
      <c r="A21" s="717" t="s">
        <v>18</v>
      </c>
      <c r="B21" s="720" t="s">
        <v>516</v>
      </c>
      <c r="C21" s="717" t="s">
        <v>20</v>
      </c>
      <c r="D21" s="723"/>
      <c r="E21" s="116" t="s">
        <v>22</v>
      </c>
      <c r="F21" s="116" t="s">
        <v>22</v>
      </c>
      <c r="G21" s="698" t="s">
        <v>21</v>
      </c>
      <c r="H21" s="703" t="s">
        <v>21</v>
      </c>
      <c r="I21" s="705"/>
      <c r="J21" s="698" t="s">
        <v>21</v>
      </c>
      <c r="K21" s="764" t="s">
        <v>800</v>
      </c>
    </row>
    <row r="22" spans="1:11">
      <c r="A22" s="718"/>
      <c r="B22" s="721"/>
      <c r="C22" s="718"/>
      <c r="D22" s="724"/>
      <c r="E22" s="125">
        <v>300000</v>
      </c>
      <c r="F22" s="137">
        <v>2243366.17</v>
      </c>
      <c r="G22" s="698"/>
      <c r="H22" s="703"/>
      <c r="I22" s="705"/>
      <c r="J22" s="698"/>
      <c r="K22" s="764"/>
    </row>
    <row r="23" spans="1:11">
      <c r="A23" s="718"/>
      <c r="B23" s="721"/>
      <c r="C23" s="718"/>
      <c r="D23" s="724"/>
      <c r="E23" s="709"/>
      <c r="F23" s="116" t="s">
        <v>23</v>
      </c>
      <c r="G23" s="698"/>
      <c r="H23" s="703"/>
      <c r="I23" s="705"/>
      <c r="J23" s="698"/>
      <c r="K23" s="764"/>
    </row>
    <row r="24" spans="1:11" ht="20.25" customHeight="1">
      <c r="A24" s="719"/>
      <c r="B24" s="722"/>
      <c r="C24" s="719"/>
      <c r="D24" s="725"/>
      <c r="E24" s="710"/>
      <c r="F24" s="137">
        <v>1906861.24</v>
      </c>
      <c r="G24" s="699"/>
      <c r="H24" s="706"/>
      <c r="I24" s="708"/>
      <c r="J24" s="699"/>
      <c r="K24" s="765"/>
    </row>
    <row r="25" spans="1:11" ht="16.5" customHeight="1">
      <c r="A25" s="717" t="s">
        <v>18</v>
      </c>
      <c r="B25" s="720" t="s">
        <v>517</v>
      </c>
      <c r="C25" s="717" t="s">
        <v>20</v>
      </c>
      <c r="D25" s="723"/>
      <c r="E25" s="116" t="s">
        <v>22</v>
      </c>
      <c r="F25" s="116" t="s">
        <v>22</v>
      </c>
      <c r="G25" s="697" t="s">
        <v>21</v>
      </c>
      <c r="H25" s="700" t="s">
        <v>21</v>
      </c>
      <c r="I25" s="702"/>
      <c r="J25" s="697" t="s">
        <v>21</v>
      </c>
      <c r="K25" s="766" t="s">
        <v>948</v>
      </c>
    </row>
    <row r="26" spans="1:11">
      <c r="A26" s="718"/>
      <c r="B26" s="721"/>
      <c r="C26" s="718"/>
      <c r="D26" s="724"/>
      <c r="E26" s="126">
        <v>6000000</v>
      </c>
      <c r="F26" s="137">
        <f>F31+F35+F39</f>
        <v>6840407.7999999998</v>
      </c>
      <c r="G26" s="698"/>
      <c r="H26" s="703"/>
      <c r="I26" s="705"/>
      <c r="J26" s="698"/>
      <c r="K26" s="767"/>
    </row>
    <row r="27" spans="1:11">
      <c r="A27" s="718"/>
      <c r="B27" s="721"/>
      <c r="C27" s="718"/>
      <c r="D27" s="724"/>
      <c r="E27" s="728"/>
      <c r="F27" s="116" t="s">
        <v>23</v>
      </c>
      <c r="G27" s="698"/>
      <c r="H27" s="703"/>
      <c r="I27" s="705"/>
      <c r="J27" s="698"/>
      <c r="K27" s="767"/>
    </row>
    <row r="28" spans="1:11" ht="12" customHeight="1">
      <c r="A28" s="718"/>
      <c r="B28" s="721"/>
      <c r="C28" s="718"/>
      <c r="D28" s="724"/>
      <c r="E28" s="729"/>
      <c r="F28" s="137">
        <f>F33+F37+F41</f>
        <v>6400496.0800000001</v>
      </c>
      <c r="G28" s="698"/>
      <c r="H28" s="703"/>
      <c r="I28" s="705"/>
      <c r="J28" s="698"/>
      <c r="K28" s="767"/>
    </row>
    <row r="29" spans="1:11" ht="15" hidden="1" customHeight="1">
      <c r="A29" s="719"/>
      <c r="B29" s="722"/>
      <c r="C29" s="719"/>
      <c r="D29" s="725"/>
      <c r="E29" s="730"/>
      <c r="F29" s="116"/>
      <c r="G29" s="699"/>
      <c r="H29" s="706"/>
      <c r="I29" s="708"/>
      <c r="J29" s="699"/>
      <c r="K29" s="768"/>
    </row>
    <row r="30" spans="1:11" ht="20.25" customHeight="1">
      <c r="A30" s="496"/>
      <c r="B30" s="629" t="s">
        <v>801</v>
      </c>
      <c r="C30" s="496"/>
      <c r="D30" s="632"/>
      <c r="E30" s="770"/>
      <c r="F30" s="1" t="s">
        <v>22</v>
      </c>
      <c r="G30" s="645" t="s">
        <v>21</v>
      </c>
      <c r="H30" s="646" t="s">
        <v>21</v>
      </c>
      <c r="I30" s="647"/>
      <c r="J30" s="645" t="s">
        <v>21</v>
      </c>
      <c r="K30" s="648" t="s">
        <v>802</v>
      </c>
    </row>
    <row r="31" spans="1:11" ht="15.75" customHeight="1">
      <c r="A31" s="497"/>
      <c r="B31" s="630"/>
      <c r="C31" s="497"/>
      <c r="D31" s="633"/>
      <c r="E31" s="771"/>
      <c r="F31" s="1">
        <v>1832519</v>
      </c>
      <c r="G31" s="635"/>
      <c r="H31" s="639"/>
      <c r="I31" s="640"/>
      <c r="J31" s="635"/>
      <c r="K31" s="643"/>
    </row>
    <row r="32" spans="1:11" ht="17.25" customHeight="1">
      <c r="A32" s="497"/>
      <c r="B32" s="630"/>
      <c r="C32" s="497"/>
      <c r="D32" s="633"/>
      <c r="E32" s="771"/>
      <c r="F32" s="1" t="s">
        <v>23</v>
      </c>
      <c r="G32" s="635"/>
      <c r="H32" s="639"/>
      <c r="I32" s="640"/>
      <c r="J32" s="635"/>
      <c r="K32" s="643"/>
    </row>
    <row r="33" spans="1:11" ht="24.75" customHeight="1">
      <c r="A33" s="498"/>
      <c r="B33" s="631"/>
      <c r="C33" s="498"/>
      <c r="D33" s="634"/>
      <c r="E33" s="772"/>
      <c r="F33" s="1">
        <v>1557641.15</v>
      </c>
      <c r="G33" s="636"/>
      <c r="H33" s="641"/>
      <c r="I33" s="642"/>
      <c r="J33" s="636"/>
      <c r="K33" s="644"/>
    </row>
    <row r="34" spans="1:11" ht="20.25" customHeight="1">
      <c r="A34" s="496"/>
      <c r="B34" s="629" t="s">
        <v>886</v>
      </c>
      <c r="C34" s="496"/>
      <c r="D34" s="632">
        <v>2012</v>
      </c>
      <c r="E34" s="770"/>
      <c r="F34" s="1" t="s">
        <v>22</v>
      </c>
      <c r="G34" s="645" t="s">
        <v>21</v>
      </c>
      <c r="H34" s="646" t="s">
        <v>21</v>
      </c>
      <c r="I34" s="647"/>
      <c r="J34" s="645" t="s">
        <v>21</v>
      </c>
      <c r="K34" s="648"/>
    </row>
    <row r="35" spans="1:11" ht="15.75" customHeight="1">
      <c r="A35" s="497"/>
      <c r="B35" s="630"/>
      <c r="C35" s="497"/>
      <c r="D35" s="633"/>
      <c r="E35" s="771"/>
      <c r="F35" s="1">
        <v>3907663</v>
      </c>
      <c r="G35" s="635"/>
      <c r="H35" s="639"/>
      <c r="I35" s="640"/>
      <c r="J35" s="635"/>
      <c r="K35" s="643"/>
    </row>
    <row r="36" spans="1:11" ht="17.25" customHeight="1">
      <c r="A36" s="497"/>
      <c r="B36" s="630"/>
      <c r="C36" s="497"/>
      <c r="D36" s="633"/>
      <c r="E36" s="771"/>
      <c r="F36" s="1" t="s">
        <v>23</v>
      </c>
      <c r="G36" s="635"/>
      <c r="H36" s="639"/>
      <c r="I36" s="640"/>
      <c r="J36" s="635"/>
      <c r="K36" s="643"/>
    </row>
    <row r="37" spans="1:11" ht="24.75" customHeight="1">
      <c r="A37" s="498"/>
      <c r="B37" s="631"/>
      <c r="C37" s="498"/>
      <c r="D37" s="634"/>
      <c r="E37" s="772"/>
      <c r="F37" s="1">
        <v>3907663</v>
      </c>
      <c r="G37" s="636"/>
      <c r="H37" s="641"/>
      <c r="I37" s="642"/>
      <c r="J37" s="636"/>
      <c r="K37" s="644"/>
    </row>
    <row r="38" spans="1:11" s="23" customFormat="1" ht="20.25" customHeight="1">
      <c r="A38" s="483"/>
      <c r="B38" s="618" t="s">
        <v>1081</v>
      </c>
      <c r="C38" s="483"/>
      <c r="D38" s="621">
        <v>2013</v>
      </c>
      <c r="E38" s="621"/>
      <c r="F38" s="445" t="s">
        <v>22</v>
      </c>
      <c r="G38" s="626" t="s">
        <v>21</v>
      </c>
      <c r="H38" s="649" t="s">
        <v>21</v>
      </c>
      <c r="I38" s="650"/>
      <c r="J38" s="626" t="s">
        <v>21</v>
      </c>
      <c r="K38" s="510" t="s">
        <v>1677</v>
      </c>
    </row>
    <row r="39" spans="1:11" s="23" customFormat="1" ht="15.75" customHeight="1">
      <c r="A39" s="484"/>
      <c r="B39" s="619"/>
      <c r="C39" s="484"/>
      <c r="D39" s="622"/>
      <c r="E39" s="773"/>
      <c r="F39" s="445">
        <v>1100225.8</v>
      </c>
      <c r="G39" s="627"/>
      <c r="H39" s="651"/>
      <c r="I39" s="652"/>
      <c r="J39" s="627"/>
      <c r="K39" s="511"/>
    </row>
    <row r="40" spans="1:11" s="23" customFormat="1" ht="17.25" customHeight="1">
      <c r="A40" s="484"/>
      <c r="B40" s="619"/>
      <c r="C40" s="484"/>
      <c r="D40" s="622"/>
      <c r="E40" s="773"/>
      <c r="F40" s="445" t="s">
        <v>23</v>
      </c>
      <c r="G40" s="627"/>
      <c r="H40" s="651"/>
      <c r="I40" s="652"/>
      <c r="J40" s="627"/>
      <c r="K40" s="511"/>
    </row>
    <row r="41" spans="1:11" s="23" customFormat="1" ht="125.25" customHeight="1">
      <c r="A41" s="485"/>
      <c r="B41" s="620"/>
      <c r="C41" s="485"/>
      <c r="D41" s="623"/>
      <c r="E41" s="774"/>
      <c r="F41" s="445">
        <v>935191.93</v>
      </c>
      <c r="G41" s="628"/>
      <c r="H41" s="653"/>
      <c r="I41" s="654"/>
      <c r="J41" s="628"/>
      <c r="K41" s="512"/>
    </row>
    <row r="42" spans="1:11" ht="23.25" customHeight="1">
      <c r="A42" s="717" t="s">
        <v>18</v>
      </c>
      <c r="B42" s="720" t="s">
        <v>518</v>
      </c>
      <c r="C42" s="717" t="s">
        <v>20</v>
      </c>
      <c r="D42" s="723"/>
      <c r="E42" s="116" t="s">
        <v>22</v>
      </c>
      <c r="F42" s="116" t="s">
        <v>22</v>
      </c>
      <c r="G42" s="697" t="s">
        <v>21</v>
      </c>
      <c r="H42" s="700" t="s">
        <v>21</v>
      </c>
      <c r="I42" s="702"/>
      <c r="J42" s="697" t="s">
        <v>21</v>
      </c>
      <c r="K42" s="766" t="s">
        <v>1031</v>
      </c>
    </row>
    <row r="43" spans="1:11" ht="18.75" customHeight="1">
      <c r="A43" s="718"/>
      <c r="B43" s="721"/>
      <c r="C43" s="718"/>
      <c r="D43" s="724"/>
      <c r="E43" s="125">
        <v>550000</v>
      </c>
      <c r="F43" s="116">
        <f>F47+F51+F55</f>
        <v>4157078.79</v>
      </c>
      <c r="G43" s="698"/>
      <c r="H43" s="703"/>
      <c r="I43" s="705"/>
      <c r="J43" s="698"/>
      <c r="K43" s="764"/>
    </row>
    <row r="44" spans="1:11" ht="18.75" customHeight="1">
      <c r="A44" s="718"/>
      <c r="B44" s="721"/>
      <c r="C44" s="718"/>
      <c r="D44" s="724"/>
      <c r="E44" s="709"/>
      <c r="F44" s="116" t="s">
        <v>23</v>
      </c>
      <c r="G44" s="698"/>
      <c r="H44" s="703"/>
      <c r="I44" s="705"/>
      <c r="J44" s="698"/>
      <c r="K44" s="764"/>
    </row>
    <row r="45" spans="1:11" ht="14.25" customHeight="1">
      <c r="A45" s="719"/>
      <c r="B45" s="722"/>
      <c r="C45" s="719"/>
      <c r="D45" s="725"/>
      <c r="E45" s="710"/>
      <c r="F45" s="116">
        <f>F49+F53+F57</f>
        <v>3533516.9699999997</v>
      </c>
      <c r="G45" s="699"/>
      <c r="H45" s="706"/>
      <c r="I45" s="708"/>
      <c r="J45" s="699"/>
      <c r="K45" s="765"/>
    </row>
    <row r="46" spans="1:11" ht="19.5" customHeight="1">
      <c r="A46" s="496"/>
      <c r="B46" s="629" t="s">
        <v>792</v>
      </c>
      <c r="C46" s="496"/>
      <c r="D46" s="632"/>
      <c r="E46" s="770"/>
      <c r="F46" s="1" t="s">
        <v>22</v>
      </c>
      <c r="G46" s="645" t="s">
        <v>21</v>
      </c>
      <c r="H46" s="646" t="s">
        <v>21</v>
      </c>
      <c r="I46" s="647"/>
      <c r="J46" s="645" t="s">
        <v>21</v>
      </c>
      <c r="K46" s="648" t="s">
        <v>793</v>
      </c>
    </row>
    <row r="47" spans="1:11" ht="15.75" customHeight="1">
      <c r="A47" s="497"/>
      <c r="B47" s="630"/>
      <c r="C47" s="497"/>
      <c r="D47" s="633"/>
      <c r="E47" s="771"/>
      <c r="F47" s="1">
        <v>1236724.1399999999</v>
      </c>
      <c r="G47" s="635"/>
      <c r="H47" s="639"/>
      <c r="I47" s="640"/>
      <c r="J47" s="635"/>
      <c r="K47" s="643"/>
    </row>
    <row r="48" spans="1:11" ht="15" customHeight="1">
      <c r="A48" s="497"/>
      <c r="B48" s="630"/>
      <c r="C48" s="497"/>
      <c r="D48" s="633"/>
      <c r="E48" s="771"/>
      <c r="F48" s="1" t="s">
        <v>23</v>
      </c>
      <c r="G48" s="635"/>
      <c r="H48" s="639"/>
      <c r="I48" s="640"/>
      <c r="J48" s="635"/>
      <c r="K48" s="643"/>
    </row>
    <row r="49" spans="1:11" ht="14.25" customHeight="1">
      <c r="A49" s="498"/>
      <c r="B49" s="631"/>
      <c r="C49" s="498"/>
      <c r="D49" s="634"/>
      <c r="E49" s="772"/>
      <c r="F49" s="1">
        <v>1051215.52</v>
      </c>
      <c r="G49" s="636"/>
      <c r="H49" s="641"/>
      <c r="I49" s="642"/>
      <c r="J49" s="636"/>
      <c r="K49" s="644"/>
    </row>
    <row r="50" spans="1:11" ht="19.5" customHeight="1">
      <c r="A50" s="496"/>
      <c r="B50" s="629" t="s">
        <v>795</v>
      </c>
      <c r="C50" s="496"/>
      <c r="D50" s="632">
        <v>2012</v>
      </c>
      <c r="E50" s="770"/>
      <c r="F50" s="1" t="s">
        <v>22</v>
      </c>
      <c r="G50" s="645" t="s">
        <v>21</v>
      </c>
      <c r="H50" s="646" t="s">
        <v>21</v>
      </c>
      <c r="I50" s="647"/>
      <c r="J50" s="645" t="s">
        <v>21</v>
      </c>
      <c r="K50" s="648" t="s">
        <v>796</v>
      </c>
    </row>
    <row r="51" spans="1:11" ht="15.75" customHeight="1">
      <c r="A51" s="497"/>
      <c r="B51" s="630"/>
      <c r="C51" s="497"/>
      <c r="D51" s="633"/>
      <c r="E51" s="771"/>
      <c r="F51" s="1">
        <v>920354.65</v>
      </c>
      <c r="G51" s="635"/>
      <c r="H51" s="639"/>
      <c r="I51" s="640"/>
      <c r="J51" s="635"/>
      <c r="K51" s="643"/>
    </row>
    <row r="52" spans="1:11" ht="15" customHeight="1">
      <c r="A52" s="497"/>
      <c r="B52" s="630"/>
      <c r="C52" s="497"/>
      <c r="D52" s="633"/>
      <c r="E52" s="771"/>
      <c r="F52" s="1" t="s">
        <v>23</v>
      </c>
      <c r="G52" s="635"/>
      <c r="H52" s="639"/>
      <c r="I52" s="640"/>
      <c r="J52" s="635"/>
      <c r="K52" s="643"/>
    </row>
    <row r="53" spans="1:11" ht="14.25" customHeight="1">
      <c r="A53" s="498"/>
      <c r="B53" s="631"/>
      <c r="C53" s="498"/>
      <c r="D53" s="634"/>
      <c r="E53" s="772"/>
      <c r="F53" s="1">
        <v>782301.45</v>
      </c>
      <c r="G53" s="636"/>
      <c r="H53" s="641"/>
      <c r="I53" s="642"/>
      <c r="J53" s="636"/>
      <c r="K53" s="644"/>
    </row>
    <row r="54" spans="1:11" ht="19.5" customHeight="1">
      <c r="A54" s="496"/>
      <c r="B54" s="629" t="s">
        <v>804</v>
      </c>
      <c r="C54" s="496"/>
      <c r="D54" s="632"/>
      <c r="E54" s="770"/>
      <c r="F54" s="1" t="s">
        <v>22</v>
      </c>
      <c r="G54" s="645" t="s">
        <v>21</v>
      </c>
      <c r="H54" s="646" t="s">
        <v>21</v>
      </c>
      <c r="I54" s="647"/>
      <c r="J54" s="645" t="s">
        <v>21</v>
      </c>
      <c r="K54" s="648" t="s">
        <v>805</v>
      </c>
    </row>
    <row r="55" spans="1:11" ht="15.75" customHeight="1">
      <c r="A55" s="497"/>
      <c r="B55" s="630"/>
      <c r="C55" s="497"/>
      <c r="D55" s="633"/>
      <c r="E55" s="771"/>
      <c r="F55" s="1">
        <v>2000000</v>
      </c>
      <c r="G55" s="635"/>
      <c r="H55" s="639"/>
      <c r="I55" s="640"/>
      <c r="J55" s="635"/>
      <c r="K55" s="643"/>
    </row>
    <row r="56" spans="1:11" ht="15" customHeight="1">
      <c r="A56" s="497"/>
      <c r="B56" s="630"/>
      <c r="C56" s="497"/>
      <c r="D56" s="633"/>
      <c r="E56" s="771"/>
      <c r="F56" s="1" t="s">
        <v>23</v>
      </c>
      <c r="G56" s="635"/>
      <c r="H56" s="639"/>
      <c r="I56" s="640"/>
      <c r="J56" s="635"/>
      <c r="K56" s="643"/>
    </row>
    <row r="57" spans="1:11" ht="21.75" customHeight="1">
      <c r="A57" s="498"/>
      <c r="B57" s="631"/>
      <c r="C57" s="498"/>
      <c r="D57" s="634"/>
      <c r="E57" s="772"/>
      <c r="F57" s="1">
        <v>1700000</v>
      </c>
      <c r="G57" s="636"/>
      <c r="H57" s="641"/>
      <c r="I57" s="642"/>
      <c r="J57" s="636"/>
      <c r="K57" s="644"/>
    </row>
    <row r="58" spans="1:11" ht="20.25" customHeight="1">
      <c r="A58" s="717" t="s">
        <v>18</v>
      </c>
      <c r="B58" s="720" t="s">
        <v>519</v>
      </c>
      <c r="C58" s="717" t="s">
        <v>20</v>
      </c>
      <c r="D58" s="723">
        <v>2010</v>
      </c>
      <c r="E58" s="116" t="s">
        <v>22</v>
      </c>
      <c r="F58" s="116" t="s">
        <v>22</v>
      </c>
      <c r="G58" s="697" t="s">
        <v>21</v>
      </c>
      <c r="H58" s="700" t="s">
        <v>21</v>
      </c>
      <c r="I58" s="702"/>
      <c r="J58" s="697" t="s">
        <v>21</v>
      </c>
      <c r="K58" s="766" t="s">
        <v>794</v>
      </c>
    </row>
    <row r="59" spans="1:11">
      <c r="A59" s="718"/>
      <c r="B59" s="721"/>
      <c r="C59" s="718"/>
      <c r="D59" s="724"/>
      <c r="E59" s="125">
        <v>803529</v>
      </c>
      <c r="F59" s="116">
        <v>803529.41</v>
      </c>
      <c r="G59" s="698"/>
      <c r="H59" s="703"/>
      <c r="I59" s="705"/>
      <c r="J59" s="698"/>
      <c r="K59" s="764"/>
    </row>
    <row r="60" spans="1:11">
      <c r="A60" s="718"/>
      <c r="B60" s="721"/>
      <c r="C60" s="718"/>
      <c r="D60" s="724"/>
      <c r="E60" s="709"/>
      <c r="F60" s="116" t="s">
        <v>23</v>
      </c>
      <c r="G60" s="698"/>
      <c r="H60" s="703"/>
      <c r="I60" s="705"/>
      <c r="J60" s="698"/>
      <c r="K60" s="764"/>
    </row>
    <row r="61" spans="1:11" ht="13.5" customHeight="1">
      <c r="A61" s="719"/>
      <c r="B61" s="722"/>
      <c r="C61" s="719"/>
      <c r="D61" s="725"/>
      <c r="E61" s="710"/>
      <c r="F61" s="116">
        <v>683000</v>
      </c>
      <c r="G61" s="699"/>
      <c r="H61" s="706"/>
      <c r="I61" s="708"/>
      <c r="J61" s="699"/>
      <c r="K61" s="765"/>
    </row>
    <row r="62" spans="1:11" ht="20.25" customHeight="1">
      <c r="A62" s="717" t="s">
        <v>18</v>
      </c>
      <c r="B62" s="720" t="s">
        <v>520</v>
      </c>
      <c r="C62" s="717" t="s">
        <v>20</v>
      </c>
      <c r="D62" s="723"/>
      <c r="E62" s="116" t="s">
        <v>22</v>
      </c>
      <c r="F62" s="116" t="s">
        <v>22</v>
      </c>
      <c r="G62" s="697" t="s">
        <v>21</v>
      </c>
      <c r="H62" s="700" t="s">
        <v>21</v>
      </c>
      <c r="I62" s="702"/>
      <c r="J62" s="697" t="s">
        <v>21</v>
      </c>
      <c r="K62" s="769"/>
    </row>
    <row r="63" spans="1:11">
      <c r="A63" s="718"/>
      <c r="B63" s="721"/>
      <c r="C63" s="718"/>
      <c r="D63" s="724"/>
      <c r="E63" s="125">
        <v>800000</v>
      </c>
      <c r="F63" s="116">
        <v>0</v>
      </c>
      <c r="G63" s="698"/>
      <c r="H63" s="703"/>
      <c r="I63" s="705"/>
      <c r="J63" s="698"/>
      <c r="K63" s="767"/>
    </row>
    <row r="64" spans="1:11">
      <c r="A64" s="718"/>
      <c r="B64" s="721"/>
      <c r="C64" s="718"/>
      <c r="D64" s="724"/>
      <c r="E64" s="709"/>
      <c r="F64" s="116" t="s">
        <v>23</v>
      </c>
      <c r="G64" s="698"/>
      <c r="H64" s="703"/>
      <c r="I64" s="705"/>
      <c r="J64" s="698"/>
      <c r="K64" s="767"/>
    </row>
    <row r="65" spans="1:11">
      <c r="A65" s="719"/>
      <c r="B65" s="722"/>
      <c r="C65" s="719"/>
      <c r="D65" s="725"/>
      <c r="E65" s="710"/>
      <c r="F65" s="116">
        <v>0</v>
      </c>
      <c r="G65" s="699"/>
      <c r="H65" s="706"/>
      <c r="I65" s="708"/>
      <c r="J65" s="699"/>
      <c r="K65" s="768"/>
    </row>
  </sheetData>
  <mergeCells count="126">
    <mergeCell ref="A54:A57"/>
    <mergeCell ref="B54:B57"/>
    <mergeCell ref="C54:C57"/>
    <mergeCell ref="D54:D57"/>
    <mergeCell ref="G54:G57"/>
    <mergeCell ref="H54:I57"/>
    <mergeCell ref="J54:J57"/>
    <mergeCell ref="K54:K57"/>
    <mergeCell ref="H46:I49"/>
    <mergeCell ref="J46:J49"/>
    <mergeCell ref="K46:K49"/>
    <mergeCell ref="A50:A53"/>
    <mergeCell ref="B50:B53"/>
    <mergeCell ref="C50:C53"/>
    <mergeCell ref="D50:D53"/>
    <mergeCell ref="G50:G53"/>
    <mergeCell ref="K50:K53"/>
    <mergeCell ref="E46:E49"/>
    <mergeCell ref="E50:E53"/>
    <mergeCell ref="E54:E57"/>
    <mergeCell ref="C58:C61"/>
    <mergeCell ref="D58:D61"/>
    <mergeCell ref="C38:C41"/>
    <mergeCell ref="D38:D41"/>
    <mergeCell ref="G38:G41"/>
    <mergeCell ref="H38:I41"/>
    <mergeCell ref="J38:J41"/>
    <mergeCell ref="E38:E41"/>
    <mergeCell ref="K30:K33"/>
    <mergeCell ref="K34:K37"/>
    <mergeCell ref="K38:K41"/>
    <mergeCell ref="A62:A65"/>
    <mergeCell ref="B62:B65"/>
    <mergeCell ref="C62:C65"/>
    <mergeCell ref="H30:I33"/>
    <mergeCell ref="J30:J33"/>
    <mergeCell ref="G62:G65"/>
    <mergeCell ref="J62:J65"/>
    <mergeCell ref="A46:A49"/>
    <mergeCell ref="B46:B49"/>
    <mergeCell ref="C46:C49"/>
    <mergeCell ref="D46:D49"/>
    <mergeCell ref="G46:G49"/>
    <mergeCell ref="D34:D37"/>
    <mergeCell ref="G34:G37"/>
    <mergeCell ref="H34:I37"/>
    <mergeCell ref="J34:J37"/>
    <mergeCell ref="A38:A41"/>
    <mergeCell ref="B38:B41"/>
    <mergeCell ref="E30:E33"/>
    <mergeCell ref="E34:E37"/>
    <mergeCell ref="H50:I53"/>
    <mergeCell ref="J50:J53"/>
    <mergeCell ref="A58:A61"/>
    <mergeCell ref="B58:B61"/>
    <mergeCell ref="K62:K65"/>
    <mergeCell ref="E64:E65"/>
    <mergeCell ref="H58:I61"/>
    <mergeCell ref="J58:J61"/>
    <mergeCell ref="K58:K61"/>
    <mergeCell ref="E60:E61"/>
    <mergeCell ref="H62:I65"/>
    <mergeCell ref="G58:G61"/>
    <mergeCell ref="D62:D65"/>
    <mergeCell ref="A2:A20"/>
    <mergeCell ref="B2:B20"/>
    <mergeCell ref="C2:C20"/>
    <mergeCell ref="D2:D20"/>
    <mergeCell ref="G2:G5"/>
    <mergeCell ref="K25:K29"/>
    <mergeCell ref="E27:E29"/>
    <mergeCell ref="A42:A45"/>
    <mergeCell ref="B42:B45"/>
    <mergeCell ref="C42:C45"/>
    <mergeCell ref="D42:D45"/>
    <mergeCell ref="G42:G45"/>
    <mergeCell ref="H42:I45"/>
    <mergeCell ref="J42:J45"/>
    <mergeCell ref="K42:K45"/>
    <mergeCell ref="E44:E45"/>
    <mergeCell ref="A30:A33"/>
    <mergeCell ref="B30:B33"/>
    <mergeCell ref="C30:C33"/>
    <mergeCell ref="D30:D33"/>
    <mergeCell ref="G30:G33"/>
    <mergeCell ref="A34:A37"/>
    <mergeCell ref="B34:B37"/>
    <mergeCell ref="C34:C37"/>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G10:G13"/>
    <mergeCell ref="G18:K20"/>
    <mergeCell ref="E19:E20"/>
    <mergeCell ref="I2:I5"/>
    <mergeCell ref="J2:J5"/>
    <mergeCell ref="K2:K5"/>
    <mergeCell ref="E4:E5"/>
    <mergeCell ref="G6:G9"/>
    <mergeCell ref="H6:I9"/>
    <mergeCell ref="J6:J9"/>
    <mergeCell ref="K6:K9"/>
    <mergeCell ref="G14:G17"/>
    <mergeCell ref="H14:I17"/>
    <mergeCell ref="J14:J17"/>
    <mergeCell ref="K14:K17"/>
    <mergeCell ref="E16:E17"/>
    <mergeCell ref="E8:E9"/>
    <mergeCell ref="H2:H5"/>
    <mergeCell ref="J10:J13"/>
    <mergeCell ref="K10:K13"/>
    <mergeCell ref="E12:E13"/>
    <mergeCell ref="H10:I13"/>
  </mergeCells>
  <pageMargins left="0.98425196850393704" right="0.19685039370078741" top="0.74803149606299213" bottom="0.74803149606299213" header="0.31496062992125984" footer="0.31496062992125984"/>
  <pageSetup paperSize="8" firstPageNumber="101" orientation="portrait" useFirstPageNumber="1" r:id="rId1"/>
  <headerFooter>
    <oddFooter>&amp;R&amp;P</oddFooter>
  </headerFooter>
</worksheet>
</file>

<file path=xl/worksheets/sheet59.xml><?xml version="1.0" encoding="utf-8"?>
<worksheet xmlns="http://schemas.openxmlformats.org/spreadsheetml/2006/main" xmlns:r="http://schemas.openxmlformats.org/officeDocument/2006/relationships">
  <dimension ref="A2:K33"/>
  <sheetViews>
    <sheetView topLeftCell="A21" workbookViewId="0">
      <selection activeCell="F40" sqref="F40"/>
    </sheetView>
  </sheetViews>
  <sheetFormatPr defaultRowHeight="15"/>
  <cols>
    <col min="2" max="2" width="20.85546875" customWidth="1"/>
    <col min="4" max="4" width="9.28515625" customWidth="1"/>
    <col min="5" max="5" width="10.42578125" customWidth="1"/>
    <col min="6" max="6" width="10.5703125" customWidth="1"/>
    <col min="9" max="9" width="8" customWidth="1"/>
    <col min="10" max="10" width="11.7109375" customWidth="1"/>
    <col min="11" max="11" width="22.140625" customWidth="1"/>
  </cols>
  <sheetData>
    <row r="2" spans="1:11" ht="210" customHeight="1">
      <c r="A2" s="672" t="s">
        <v>15</v>
      </c>
      <c r="B2" s="673" t="s">
        <v>521</v>
      </c>
      <c r="C2" s="674" t="s">
        <v>20</v>
      </c>
      <c r="D2" s="672"/>
      <c r="E2" s="402" t="s">
        <v>22</v>
      </c>
      <c r="F2" s="402" t="s">
        <v>22</v>
      </c>
      <c r="G2" s="675" t="s">
        <v>522</v>
      </c>
      <c r="H2" s="672">
        <v>2</v>
      </c>
      <c r="I2" s="672"/>
      <c r="J2" s="672" t="s">
        <v>1007</v>
      </c>
      <c r="K2" s="672"/>
    </row>
    <row r="3" spans="1:11" ht="15" hidden="1" customHeight="1">
      <c r="A3" s="672"/>
      <c r="B3" s="673"/>
      <c r="C3" s="674"/>
      <c r="D3" s="672"/>
      <c r="E3" s="402"/>
      <c r="F3" s="405"/>
      <c r="G3" s="675"/>
      <c r="H3" s="672"/>
      <c r="I3" s="672"/>
      <c r="J3" s="672"/>
      <c r="K3" s="672"/>
    </row>
    <row r="4" spans="1:11" ht="15" hidden="1" customHeight="1">
      <c r="A4" s="672"/>
      <c r="B4" s="673"/>
      <c r="C4" s="674"/>
      <c r="D4" s="672"/>
      <c r="E4" s="671"/>
      <c r="F4" s="405" t="s">
        <v>23</v>
      </c>
      <c r="G4" s="675"/>
      <c r="H4" s="672"/>
      <c r="I4" s="672"/>
      <c r="J4" s="672"/>
      <c r="K4" s="672"/>
    </row>
    <row r="5" spans="1:11" ht="33" hidden="1" customHeight="1">
      <c r="A5" s="672"/>
      <c r="B5" s="673"/>
      <c r="C5" s="674"/>
      <c r="D5" s="672"/>
      <c r="E5" s="671"/>
      <c r="F5" s="405"/>
      <c r="G5" s="675"/>
      <c r="H5" s="672"/>
      <c r="I5" s="672"/>
      <c r="J5" s="672"/>
      <c r="K5" s="672"/>
    </row>
    <row r="6" spans="1:11" ht="20.25" hidden="1" customHeight="1">
      <c r="A6" s="672"/>
      <c r="B6" s="673"/>
      <c r="C6" s="674"/>
      <c r="D6" s="672"/>
      <c r="E6" s="402" t="s">
        <v>22</v>
      </c>
      <c r="F6" s="405" t="s">
        <v>22</v>
      </c>
      <c r="G6" s="669" t="s">
        <v>21</v>
      </c>
      <c r="H6" s="669" t="s">
        <v>21</v>
      </c>
      <c r="I6" s="669"/>
      <c r="J6" s="669" t="s">
        <v>21</v>
      </c>
      <c r="K6" s="670"/>
    </row>
    <row r="7" spans="1:11" ht="15" hidden="1" customHeight="1">
      <c r="A7" s="672"/>
      <c r="B7" s="673"/>
      <c r="C7" s="674"/>
      <c r="D7" s="672"/>
      <c r="E7" s="300">
        <v>59166800</v>
      </c>
      <c r="F7" s="405"/>
      <c r="G7" s="669"/>
      <c r="H7" s="669"/>
      <c r="I7" s="669"/>
      <c r="J7" s="669"/>
      <c r="K7" s="670"/>
    </row>
    <row r="8" spans="1:11" ht="15" hidden="1" customHeight="1">
      <c r="A8" s="672"/>
      <c r="B8" s="673"/>
      <c r="C8" s="674"/>
      <c r="D8" s="672"/>
      <c r="E8" s="671"/>
      <c r="F8" s="405" t="s">
        <v>23</v>
      </c>
      <c r="G8" s="669"/>
      <c r="H8" s="669"/>
      <c r="I8" s="669"/>
      <c r="J8" s="669"/>
      <c r="K8" s="670"/>
    </row>
    <row r="9" spans="1:11" ht="15" hidden="1" customHeight="1">
      <c r="A9" s="672"/>
      <c r="B9" s="673"/>
      <c r="C9" s="674"/>
      <c r="D9" s="672"/>
      <c r="E9" s="671"/>
      <c r="F9" s="405"/>
      <c r="G9" s="669"/>
      <c r="H9" s="669"/>
      <c r="I9" s="669"/>
      <c r="J9" s="669"/>
      <c r="K9" s="670"/>
    </row>
    <row r="10" spans="1:11" ht="20.25" hidden="1" customHeight="1">
      <c r="A10" s="672"/>
      <c r="B10" s="673"/>
      <c r="C10" s="674"/>
      <c r="D10" s="672"/>
      <c r="E10" s="402" t="s">
        <v>22</v>
      </c>
      <c r="F10" s="405" t="s">
        <v>22</v>
      </c>
      <c r="G10" s="669" t="s">
        <v>21</v>
      </c>
      <c r="H10" s="669" t="s">
        <v>21</v>
      </c>
      <c r="I10" s="669"/>
      <c r="J10" s="669" t="s">
        <v>21</v>
      </c>
      <c r="K10" s="670"/>
    </row>
    <row r="11" spans="1:11" ht="15" hidden="1" customHeight="1">
      <c r="A11" s="672"/>
      <c r="B11" s="673"/>
      <c r="C11" s="674"/>
      <c r="D11" s="672"/>
      <c r="E11" s="300">
        <v>35070000</v>
      </c>
      <c r="F11" s="405"/>
      <c r="G11" s="669"/>
      <c r="H11" s="669"/>
      <c r="I11" s="669"/>
      <c r="J11" s="669"/>
      <c r="K11" s="670"/>
    </row>
    <row r="12" spans="1:11" ht="15" hidden="1" customHeight="1">
      <c r="A12" s="672"/>
      <c r="B12" s="673"/>
      <c r="C12" s="674"/>
      <c r="D12" s="672"/>
      <c r="E12" s="671"/>
      <c r="F12" s="405" t="s">
        <v>23</v>
      </c>
      <c r="G12" s="669"/>
      <c r="H12" s="669"/>
      <c r="I12" s="669"/>
      <c r="J12" s="669"/>
      <c r="K12" s="670"/>
    </row>
    <row r="13" spans="1:11" ht="15" hidden="1" customHeight="1">
      <c r="A13" s="672"/>
      <c r="B13" s="673"/>
      <c r="C13" s="674"/>
      <c r="D13" s="672"/>
      <c r="E13" s="671"/>
      <c r="F13" s="405"/>
      <c r="G13" s="669"/>
      <c r="H13" s="669"/>
      <c r="I13" s="669"/>
      <c r="J13" s="669"/>
      <c r="K13" s="670"/>
    </row>
    <row r="14" spans="1:11" ht="20.25" hidden="1" customHeight="1">
      <c r="A14" s="672"/>
      <c r="B14" s="673"/>
      <c r="C14" s="674"/>
      <c r="D14" s="672"/>
      <c r="E14" s="402" t="s">
        <v>22</v>
      </c>
      <c r="F14" s="405" t="s">
        <v>22</v>
      </c>
      <c r="G14" s="669" t="s">
        <v>21</v>
      </c>
      <c r="H14" s="669" t="s">
        <v>21</v>
      </c>
      <c r="I14" s="669"/>
      <c r="J14" s="669" t="s">
        <v>21</v>
      </c>
      <c r="K14" s="670"/>
    </row>
    <row r="15" spans="1:11" ht="15" hidden="1" customHeight="1">
      <c r="A15" s="672"/>
      <c r="B15" s="673"/>
      <c r="C15" s="674"/>
      <c r="D15" s="672"/>
      <c r="E15" s="300">
        <v>1100000</v>
      </c>
      <c r="F15" s="405"/>
      <c r="G15" s="669"/>
      <c r="H15" s="669"/>
      <c r="I15" s="669"/>
      <c r="J15" s="669"/>
      <c r="K15" s="670"/>
    </row>
    <row r="16" spans="1:11" ht="15" hidden="1" customHeight="1">
      <c r="A16" s="672"/>
      <c r="B16" s="673"/>
      <c r="C16" s="674"/>
      <c r="D16" s="672"/>
      <c r="E16" s="671"/>
      <c r="F16" s="405" t="s">
        <v>23</v>
      </c>
      <c r="G16" s="669"/>
      <c r="H16" s="669"/>
      <c r="I16" s="669"/>
      <c r="J16" s="669"/>
      <c r="K16" s="670"/>
    </row>
    <row r="17" spans="1:11" ht="15" hidden="1" customHeight="1">
      <c r="A17" s="672"/>
      <c r="B17" s="673"/>
      <c r="C17" s="674"/>
      <c r="D17" s="672"/>
      <c r="E17" s="671"/>
      <c r="F17" s="405"/>
      <c r="G17" s="669"/>
      <c r="H17" s="669"/>
      <c r="I17" s="669"/>
      <c r="J17" s="669"/>
      <c r="K17" s="670"/>
    </row>
    <row r="18" spans="1:11">
      <c r="A18" s="672"/>
      <c r="B18" s="673"/>
      <c r="C18" s="674"/>
      <c r="D18" s="672"/>
      <c r="E18" s="402">
        <f>E22+E27</f>
        <v>7350000</v>
      </c>
      <c r="F18" s="402">
        <f>F27</f>
        <v>3534597.33</v>
      </c>
      <c r="G18" s="669"/>
      <c r="H18" s="669"/>
      <c r="I18" s="669"/>
      <c r="J18" s="669"/>
      <c r="K18" s="669"/>
    </row>
    <row r="19" spans="1:11">
      <c r="A19" s="672"/>
      <c r="B19" s="673"/>
      <c r="C19" s="674"/>
      <c r="D19" s="672"/>
      <c r="E19" s="671"/>
      <c r="F19" s="402" t="s">
        <v>23</v>
      </c>
      <c r="G19" s="669"/>
      <c r="H19" s="669"/>
      <c r="I19" s="669"/>
      <c r="J19" s="669"/>
      <c r="K19" s="669"/>
    </row>
    <row r="20" spans="1:11">
      <c r="A20" s="672"/>
      <c r="B20" s="673"/>
      <c r="C20" s="674"/>
      <c r="D20" s="672"/>
      <c r="E20" s="671"/>
      <c r="F20" s="402">
        <f>F29</f>
        <v>1278482.73</v>
      </c>
      <c r="G20" s="669"/>
      <c r="H20" s="669"/>
      <c r="I20" s="669"/>
      <c r="J20" s="669"/>
      <c r="K20" s="669"/>
    </row>
    <row r="21" spans="1:11" ht="20.25" customHeight="1">
      <c r="A21" s="666" t="s">
        <v>18</v>
      </c>
      <c r="B21" s="667" t="s">
        <v>523</v>
      </c>
      <c r="C21" s="666" t="s">
        <v>20</v>
      </c>
      <c r="D21" s="668"/>
      <c r="E21" s="402" t="s">
        <v>22</v>
      </c>
      <c r="F21" s="402" t="s">
        <v>22</v>
      </c>
      <c r="G21" s="669" t="s">
        <v>21</v>
      </c>
      <c r="H21" s="669" t="s">
        <v>21</v>
      </c>
      <c r="I21" s="669"/>
      <c r="J21" s="669" t="s">
        <v>21</v>
      </c>
      <c r="K21" s="682"/>
    </row>
    <row r="22" spans="1:11">
      <c r="A22" s="666"/>
      <c r="B22" s="667"/>
      <c r="C22" s="666"/>
      <c r="D22" s="668"/>
      <c r="E22" s="407">
        <v>5500000</v>
      </c>
      <c r="F22" s="402"/>
      <c r="G22" s="669"/>
      <c r="H22" s="669"/>
      <c r="I22" s="669"/>
      <c r="J22" s="669"/>
      <c r="K22" s="682"/>
    </row>
    <row r="23" spans="1:11">
      <c r="A23" s="666"/>
      <c r="B23" s="667"/>
      <c r="C23" s="666"/>
      <c r="D23" s="668"/>
      <c r="E23" s="671"/>
      <c r="F23" s="402" t="s">
        <v>23</v>
      </c>
      <c r="G23" s="669"/>
      <c r="H23" s="669"/>
      <c r="I23" s="669"/>
      <c r="J23" s="669"/>
      <c r="K23" s="682"/>
    </row>
    <row r="24" spans="1:11" ht="27.75" customHeight="1">
      <c r="A24" s="666"/>
      <c r="B24" s="667"/>
      <c r="C24" s="666"/>
      <c r="D24" s="668"/>
      <c r="E24" s="671"/>
      <c r="F24" s="402"/>
      <c r="G24" s="669"/>
      <c r="H24" s="669"/>
      <c r="I24" s="669"/>
      <c r="J24" s="669"/>
      <c r="K24" s="682"/>
    </row>
    <row r="25" spans="1:11" ht="15" hidden="1" customHeight="1">
      <c r="A25" s="403"/>
      <c r="B25" s="404"/>
      <c r="C25" s="403"/>
      <c r="D25" s="405"/>
      <c r="E25" s="408"/>
      <c r="F25" s="402"/>
      <c r="G25" s="401"/>
      <c r="H25" s="669"/>
      <c r="I25" s="669"/>
      <c r="J25" s="401"/>
      <c r="K25" s="406"/>
    </row>
    <row r="26" spans="1:11" ht="20.25" customHeight="1">
      <c r="A26" s="666" t="s">
        <v>18</v>
      </c>
      <c r="B26" s="667" t="s">
        <v>524</v>
      </c>
      <c r="C26" s="666" t="s">
        <v>20</v>
      </c>
      <c r="D26" s="668"/>
      <c r="E26" s="402" t="s">
        <v>22</v>
      </c>
      <c r="F26" s="402" t="s">
        <v>22</v>
      </c>
      <c r="G26" s="669" t="s">
        <v>21</v>
      </c>
      <c r="H26" s="669" t="s">
        <v>21</v>
      </c>
      <c r="I26" s="669"/>
      <c r="J26" s="669" t="s">
        <v>21</v>
      </c>
      <c r="K26" s="681" t="s">
        <v>1679</v>
      </c>
    </row>
    <row r="27" spans="1:11">
      <c r="A27" s="666"/>
      <c r="B27" s="667"/>
      <c r="C27" s="666"/>
      <c r="D27" s="668"/>
      <c r="E27" s="407">
        <v>1850000</v>
      </c>
      <c r="F27" s="402">
        <f>F31</f>
        <v>3534597.33</v>
      </c>
      <c r="G27" s="669"/>
      <c r="H27" s="669"/>
      <c r="I27" s="669"/>
      <c r="J27" s="669"/>
      <c r="K27" s="681"/>
    </row>
    <row r="28" spans="1:11">
      <c r="A28" s="666"/>
      <c r="B28" s="667"/>
      <c r="C28" s="666"/>
      <c r="D28" s="668"/>
      <c r="E28" s="671"/>
      <c r="F28" s="402" t="s">
        <v>23</v>
      </c>
      <c r="G28" s="669"/>
      <c r="H28" s="669"/>
      <c r="I28" s="669"/>
      <c r="J28" s="669"/>
      <c r="K28" s="681"/>
    </row>
    <row r="29" spans="1:11" ht="27.75" customHeight="1">
      <c r="A29" s="666"/>
      <c r="B29" s="667"/>
      <c r="C29" s="666"/>
      <c r="D29" s="668"/>
      <c r="E29" s="671"/>
      <c r="F29" s="402">
        <f>F33</f>
        <v>1278482.73</v>
      </c>
      <c r="G29" s="669"/>
      <c r="H29" s="669"/>
      <c r="I29" s="669"/>
      <c r="J29" s="669"/>
      <c r="K29" s="681"/>
    </row>
    <row r="30" spans="1:11" s="23" customFormat="1" ht="20.25" customHeight="1">
      <c r="A30" s="446"/>
      <c r="B30" s="493" t="s">
        <v>1184</v>
      </c>
      <c r="C30" s="446"/>
      <c r="D30" s="448"/>
      <c r="E30" s="448"/>
      <c r="F30" s="400" t="s">
        <v>22</v>
      </c>
      <c r="G30" s="449" t="s">
        <v>21</v>
      </c>
      <c r="H30" s="449" t="s">
        <v>21</v>
      </c>
      <c r="I30" s="449"/>
      <c r="J30" s="449" t="s">
        <v>21</v>
      </c>
      <c r="K30" s="450" t="s">
        <v>1277</v>
      </c>
    </row>
    <row r="31" spans="1:11" s="23" customFormat="1">
      <c r="A31" s="446"/>
      <c r="B31" s="493"/>
      <c r="C31" s="446"/>
      <c r="D31" s="448"/>
      <c r="E31" s="763"/>
      <c r="F31" s="400">
        <v>3534597.33</v>
      </c>
      <c r="G31" s="449"/>
      <c r="H31" s="449"/>
      <c r="I31" s="449"/>
      <c r="J31" s="449"/>
      <c r="K31" s="450"/>
    </row>
    <row r="32" spans="1:11" s="23" customFormat="1">
      <c r="A32" s="446"/>
      <c r="B32" s="493"/>
      <c r="C32" s="446"/>
      <c r="D32" s="448"/>
      <c r="E32" s="763"/>
      <c r="F32" s="400" t="s">
        <v>23</v>
      </c>
      <c r="G32" s="449"/>
      <c r="H32" s="449"/>
      <c r="I32" s="449"/>
      <c r="J32" s="449"/>
      <c r="K32" s="450"/>
    </row>
    <row r="33" spans="1:11" s="23" customFormat="1" ht="39" customHeight="1">
      <c r="A33" s="446"/>
      <c r="B33" s="493"/>
      <c r="C33" s="446"/>
      <c r="D33" s="448"/>
      <c r="E33" s="763"/>
      <c r="F33" s="400">
        <v>1278482.73</v>
      </c>
      <c r="G33" s="449"/>
      <c r="H33" s="449"/>
      <c r="I33" s="449"/>
      <c r="J33" s="449"/>
      <c r="K33" s="450"/>
    </row>
  </sheetData>
  <mergeCells count="55">
    <mergeCell ref="H30:I33"/>
    <mergeCell ref="J30:J33"/>
    <mergeCell ref="K30:K33"/>
    <mergeCell ref="E30:E33"/>
    <mergeCell ref="A30:A33"/>
    <mergeCell ref="B30:B33"/>
    <mergeCell ref="C30:C33"/>
    <mergeCell ref="D30:D33"/>
    <mergeCell ref="G30:G33"/>
    <mergeCell ref="K26:K29"/>
    <mergeCell ref="E28:E29"/>
    <mergeCell ref="A26:A29"/>
    <mergeCell ref="B26:B29"/>
    <mergeCell ref="C26:C29"/>
    <mergeCell ref="D26:D29"/>
    <mergeCell ref="G26:G29"/>
    <mergeCell ref="H26:I29"/>
    <mergeCell ref="J26:J29"/>
    <mergeCell ref="J21:J24"/>
    <mergeCell ref="K21:K24"/>
    <mergeCell ref="E23:E24"/>
    <mergeCell ref="H25:I25"/>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102" orientation="portrait"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dimension ref="A1:K299"/>
  <sheetViews>
    <sheetView zoomScale="90" zoomScaleNormal="90" workbookViewId="0">
      <selection activeCell="M169" sqref="M169"/>
    </sheetView>
  </sheetViews>
  <sheetFormatPr defaultRowHeight="15"/>
  <cols>
    <col min="2" max="2" width="20.85546875" customWidth="1"/>
    <col min="4" max="4" width="9" customWidth="1"/>
    <col min="5" max="5" width="12.5703125" customWidth="1"/>
    <col min="6" max="6" width="14.5703125" customWidth="1"/>
    <col min="8" max="8" width="7.42578125" customWidth="1"/>
    <col min="9" max="9" width="7.85546875" customWidth="1"/>
    <col min="10" max="10" width="11.7109375" customWidth="1"/>
    <col min="11" max="11" width="19.42578125" customWidth="1"/>
  </cols>
  <sheetData>
    <row r="1" spans="1:11" ht="105" customHeight="1">
      <c r="A1" s="462" t="s">
        <v>15</v>
      </c>
      <c r="B1" s="463" t="s">
        <v>103</v>
      </c>
      <c r="C1" s="458" t="s">
        <v>20</v>
      </c>
      <c r="D1" s="462"/>
      <c r="E1" s="204" t="s">
        <v>22</v>
      </c>
      <c r="F1" s="204" t="s">
        <v>22</v>
      </c>
      <c r="G1" s="465" t="s">
        <v>104</v>
      </c>
      <c r="H1" s="462">
        <v>50</v>
      </c>
      <c r="I1" s="462">
        <v>43</v>
      </c>
      <c r="J1" s="462" t="s">
        <v>1008</v>
      </c>
      <c r="K1" s="465" t="s">
        <v>1518</v>
      </c>
    </row>
    <row r="2" spans="1:11" ht="15" hidden="1" customHeight="1">
      <c r="A2" s="462"/>
      <c r="B2" s="463"/>
      <c r="C2" s="458"/>
      <c r="D2" s="462"/>
      <c r="E2" s="204"/>
      <c r="F2" s="206"/>
      <c r="G2" s="465"/>
      <c r="H2" s="462"/>
      <c r="I2" s="462"/>
      <c r="J2" s="462"/>
      <c r="K2" s="465"/>
    </row>
    <row r="3" spans="1:11" ht="15" hidden="1" customHeight="1">
      <c r="A3" s="462"/>
      <c r="B3" s="463"/>
      <c r="C3" s="458"/>
      <c r="D3" s="462"/>
      <c r="E3" s="456"/>
      <c r="F3" s="206" t="s">
        <v>23</v>
      </c>
      <c r="G3" s="465"/>
      <c r="H3" s="462"/>
      <c r="I3" s="462"/>
      <c r="J3" s="462"/>
      <c r="K3" s="465"/>
    </row>
    <row r="4" spans="1:11" ht="33" hidden="1" customHeight="1">
      <c r="A4" s="462"/>
      <c r="B4" s="463"/>
      <c r="C4" s="458"/>
      <c r="D4" s="462"/>
      <c r="E4" s="456"/>
      <c r="F4" s="206"/>
      <c r="G4" s="465"/>
      <c r="H4" s="462"/>
      <c r="I4" s="462"/>
      <c r="J4" s="462"/>
      <c r="K4" s="465"/>
    </row>
    <row r="5" spans="1:11" ht="20.25" hidden="1" customHeight="1">
      <c r="A5" s="462"/>
      <c r="B5" s="463"/>
      <c r="C5" s="458"/>
      <c r="D5" s="462"/>
      <c r="E5" s="204" t="s">
        <v>22</v>
      </c>
      <c r="F5" s="206" t="s">
        <v>22</v>
      </c>
      <c r="G5" s="454" t="s">
        <v>21</v>
      </c>
      <c r="H5" s="454" t="s">
        <v>21</v>
      </c>
      <c r="I5" s="454"/>
      <c r="J5" s="454" t="s">
        <v>21</v>
      </c>
      <c r="K5" s="492"/>
    </row>
    <row r="6" spans="1:11" ht="15" hidden="1" customHeight="1">
      <c r="A6" s="462"/>
      <c r="B6" s="463"/>
      <c r="C6" s="458"/>
      <c r="D6" s="462"/>
      <c r="E6" s="195">
        <v>59166800</v>
      </c>
      <c r="F6" s="206"/>
      <c r="G6" s="454"/>
      <c r="H6" s="454"/>
      <c r="I6" s="454"/>
      <c r="J6" s="454"/>
      <c r="K6" s="492"/>
    </row>
    <row r="7" spans="1:11" ht="15" hidden="1" customHeight="1">
      <c r="A7" s="462"/>
      <c r="B7" s="463"/>
      <c r="C7" s="458"/>
      <c r="D7" s="462"/>
      <c r="E7" s="456"/>
      <c r="F7" s="206" t="s">
        <v>23</v>
      </c>
      <c r="G7" s="454"/>
      <c r="H7" s="454"/>
      <c r="I7" s="454"/>
      <c r="J7" s="454"/>
      <c r="K7" s="492"/>
    </row>
    <row r="8" spans="1:11" ht="15" hidden="1" customHeight="1">
      <c r="A8" s="462"/>
      <c r="B8" s="463"/>
      <c r="C8" s="458"/>
      <c r="D8" s="462"/>
      <c r="E8" s="456"/>
      <c r="F8" s="206"/>
      <c r="G8" s="454"/>
      <c r="H8" s="454"/>
      <c r="I8" s="454"/>
      <c r="J8" s="454"/>
      <c r="K8" s="492"/>
    </row>
    <row r="9" spans="1:11" ht="20.25" hidden="1" customHeight="1">
      <c r="A9" s="462"/>
      <c r="B9" s="463"/>
      <c r="C9" s="458"/>
      <c r="D9" s="462"/>
      <c r="E9" s="204" t="s">
        <v>22</v>
      </c>
      <c r="F9" s="206" t="s">
        <v>22</v>
      </c>
      <c r="G9" s="454" t="s">
        <v>21</v>
      </c>
      <c r="H9" s="454" t="s">
        <v>21</v>
      </c>
      <c r="I9" s="454"/>
      <c r="J9" s="454" t="s">
        <v>21</v>
      </c>
      <c r="K9" s="492"/>
    </row>
    <row r="10" spans="1:11" ht="15" hidden="1" customHeight="1">
      <c r="A10" s="462"/>
      <c r="B10" s="463"/>
      <c r="C10" s="458"/>
      <c r="D10" s="462"/>
      <c r="E10" s="195">
        <v>35070000</v>
      </c>
      <c r="F10" s="206"/>
      <c r="G10" s="454"/>
      <c r="H10" s="454"/>
      <c r="I10" s="454"/>
      <c r="J10" s="454"/>
      <c r="K10" s="492"/>
    </row>
    <row r="11" spans="1:11" ht="15" hidden="1" customHeight="1">
      <c r="A11" s="462"/>
      <c r="B11" s="463"/>
      <c r="C11" s="458"/>
      <c r="D11" s="462"/>
      <c r="E11" s="456"/>
      <c r="F11" s="206" t="s">
        <v>23</v>
      </c>
      <c r="G11" s="454"/>
      <c r="H11" s="454"/>
      <c r="I11" s="454"/>
      <c r="J11" s="454"/>
      <c r="K11" s="492"/>
    </row>
    <row r="12" spans="1:11" ht="15" hidden="1" customHeight="1">
      <c r="A12" s="462"/>
      <c r="B12" s="463"/>
      <c r="C12" s="458"/>
      <c r="D12" s="462"/>
      <c r="E12" s="456"/>
      <c r="F12" s="206"/>
      <c r="G12" s="454"/>
      <c r="H12" s="454"/>
      <c r="I12" s="454"/>
      <c r="J12" s="454"/>
      <c r="K12" s="492"/>
    </row>
    <row r="13" spans="1:11" ht="20.25" hidden="1" customHeight="1">
      <c r="A13" s="462"/>
      <c r="B13" s="463"/>
      <c r="C13" s="458"/>
      <c r="D13" s="462"/>
      <c r="E13" s="204" t="s">
        <v>22</v>
      </c>
      <c r="F13" s="206" t="s">
        <v>22</v>
      </c>
      <c r="G13" s="454" t="s">
        <v>21</v>
      </c>
      <c r="H13" s="454" t="s">
        <v>21</v>
      </c>
      <c r="I13" s="454"/>
      <c r="J13" s="454" t="s">
        <v>21</v>
      </c>
      <c r="K13" s="492"/>
    </row>
    <row r="14" spans="1:11" ht="15" hidden="1" customHeight="1">
      <c r="A14" s="462"/>
      <c r="B14" s="463"/>
      <c r="C14" s="458"/>
      <c r="D14" s="462"/>
      <c r="E14" s="195">
        <v>1100000</v>
      </c>
      <c r="F14" s="206"/>
      <c r="G14" s="454"/>
      <c r="H14" s="454"/>
      <c r="I14" s="454"/>
      <c r="J14" s="454"/>
      <c r="K14" s="492"/>
    </row>
    <row r="15" spans="1:11" ht="15" hidden="1" customHeight="1">
      <c r="A15" s="462"/>
      <c r="B15" s="463"/>
      <c r="C15" s="458"/>
      <c r="D15" s="462"/>
      <c r="E15" s="456"/>
      <c r="F15" s="206" t="s">
        <v>23</v>
      </c>
      <c r="G15" s="454"/>
      <c r="H15" s="454"/>
      <c r="I15" s="454"/>
      <c r="J15" s="454"/>
      <c r="K15" s="492"/>
    </row>
    <row r="16" spans="1:11" ht="15" hidden="1" customHeight="1">
      <c r="A16" s="462"/>
      <c r="B16" s="463"/>
      <c r="C16" s="458"/>
      <c r="D16" s="462"/>
      <c r="E16" s="456"/>
      <c r="F16" s="206"/>
      <c r="G16" s="454"/>
      <c r="H16" s="454"/>
      <c r="I16" s="454"/>
      <c r="J16" s="454"/>
      <c r="K16" s="492"/>
    </row>
    <row r="17" spans="1:11">
      <c r="A17" s="462"/>
      <c r="B17" s="463"/>
      <c r="C17" s="458"/>
      <c r="D17" s="462"/>
      <c r="E17" s="204">
        <f>E21+E25+E114+E142+E174+E178+E250+E286+E290</f>
        <v>477049162</v>
      </c>
      <c r="F17" s="204">
        <f>F21+F25+F114+F142+F174+F178+F250+F286+F290</f>
        <v>78073436.769999996</v>
      </c>
      <c r="G17" s="454"/>
      <c r="H17" s="454"/>
      <c r="I17" s="454"/>
      <c r="J17" s="454"/>
      <c r="K17" s="454"/>
    </row>
    <row r="18" spans="1:11">
      <c r="A18" s="462"/>
      <c r="B18" s="463"/>
      <c r="C18" s="458"/>
      <c r="D18" s="462"/>
      <c r="E18" s="456"/>
      <c r="F18" s="206" t="s">
        <v>23</v>
      </c>
      <c r="G18" s="454"/>
      <c r="H18" s="454"/>
      <c r="I18" s="454"/>
      <c r="J18" s="454"/>
      <c r="K18" s="454"/>
    </row>
    <row r="19" spans="1:11" ht="17.25" customHeight="1">
      <c r="A19" s="462"/>
      <c r="B19" s="463"/>
      <c r="C19" s="458"/>
      <c r="D19" s="462"/>
      <c r="E19" s="456"/>
      <c r="F19" s="204">
        <f>F23+F27+F116+F144+F176+F180+F252+F288+F292</f>
        <v>52380546.640000001</v>
      </c>
      <c r="G19" s="454"/>
      <c r="H19" s="454"/>
      <c r="I19" s="454"/>
      <c r="J19" s="454"/>
      <c r="K19" s="454"/>
    </row>
    <row r="20" spans="1:11" ht="20.25" customHeight="1">
      <c r="A20" s="451" t="s">
        <v>18</v>
      </c>
      <c r="B20" s="452" t="s">
        <v>105</v>
      </c>
      <c r="C20" s="451" t="s">
        <v>20</v>
      </c>
      <c r="D20" s="480"/>
      <c r="E20" s="193" t="s">
        <v>22</v>
      </c>
      <c r="F20" s="193" t="s">
        <v>22</v>
      </c>
      <c r="G20" s="454" t="s">
        <v>21</v>
      </c>
      <c r="H20" s="454" t="s">
        <v>21</v>
      </c>
      <c r="I20" s="454"/>
      <c r="J20" s="454" t="s">
        <v>21</v>
      </c>
      <c r="K20" s="492"/>
    </row>
    <row r="21" spans="1:11">
      <c r="A21" s="451"/>
      <c r="B21" s="452"/>
      <c r="C21" s="451"/>
      <c r="D21" s="480"/>
      <c r="E21" s="193">
        <v>1650000</v>
      </c>
      <c r="F21" s="193">
        <v>0</v>
      </c>
      <c r="G21" s="454"/>
      <c r="H21" s="454"/>
      <c r="I21" s="454"/>
      <c r="J21" s="454"/>
      <c r="K21" s="492"/>
    </row>
    <row r="22" spans="1:11">
      <c r="A22" s="451"/>
      <c r="B22" s="452"/>
      <c r="C22" s="451"/>
      <c r="D22" s="480"/>
      <c r="E22" s="513"/>
      <c r="F22" s="193" t="s">
        <v>23</v>
      </c>
      <c r="G22" s="454"/>
      <c r="H22" s="454"/>
      <c r="I22" s="454"/>
      <c r="J22" s="454"/>
      <c r="K22" s="492"/>
    </row>
    <row r="23" spans="1:11" ht="27.75" customHeight="1">
      <c r="A23" s="451"/>
      <c r="B23" s="452"/>
      <c r="C23" s="451"/>
      <c r="D23" s="480"/>
      <c r="E23" s="513"/>
      <c r="F23" s="193">
        <v>0</v>
      </c>
      <c r="G23" s="454"/>
      <c r="H23" s="454"/>
      <c r="I23" s="454"/>
      <c r="J23" s="454"/>
      <c r="K23" s="492"/>
    </row>
    <row r="24" spans="1:11" ht="20.25" customHeight="1">
      <c r="A24" s="451" t="s">
        <v>18</v>
      </c>
      <c r="B24" s="452" t="s">
        <v>106</v>
      </c>
      <c r="C24" s="451" t="s">
        <v>20</v>
      </c>
      <c r="D24" s="480"/>
      <c r="E24" s="204" t="s">
        <v>22</v>
      </c>
      <c r="F24" s="204" t="s">
        <v>22</v>
      </c>
      <c r="G24" s="454" t="s">
        <v>21</v>
      </c>
      <c r="H24" s="454" t="s">
        <v>21</v>
      </c>
      <c r="I24" s="454"/>
      <c r="J24" s="454" t="s">
        <v>21</v>
      </c>
      <c r="K24" s="514" t="s">
        <v>1549</v>
      </c>
    </row>
    <row r="25" spans="1:11">
      <c r="A25" s="451"/>
      <c r="B25" s="452"/>
      <c r="C25" s="451"/>
      <c r="D25" s="480"/>
      <c r="E25" s="197">
        <v>116892656</v>
      </c>
      <c r="F25" s="204">
        <f>F30+F34+F38+F42+F46+F50+F54+F58+F62+F66+F70+F74+F78+F82+F86+F90+F94+F98+F102+F106+F110</f>
        <v>24115560.560000002</v>
      </c>
      <c r="G25" s="454"/>
      <c r="H25" s="454"/>
      <c r="I25" s="454"/>
      <c r="J25" s="454"/>
      <c r="K25" s="515"/>
    </row>
    <row r="26" spans="1:11">
      <c r="A26" s="451"/>
      <c r="B26" s="452"/>
      <c r="C26" s="451"/>
      <c r="D26" s="480"/>
      <c r="E26" s="517"/>
      <c r="F26" s="204" t="s">
        <v>23</v>
      </c>
      <c r="G26" s="454"/>
      <c r="H26" s="454"/>
      <c r="I26" s="454"/>
      <c r="J26" s="454"/>
      <c r="K26" s="515"/>
    </row>
    <row r="27" spans="1:11" ht="13.5" customHeight="1">
      <c r="A27" s="451"/>
      <c r="B27" s="452"/>
      <c r="C27" s="451"/>
      <c r="D27" s="480"/>
      <c r="E27" s="461"/>
      <c r="F27" s="205">
        <f>F32+F36+F40+F44+F48+F52+F56+F60+F64+F68+F72+F76+F80+F84+F88+F92+F96+F100+F104+F108+F112</f>
        <v>21470461.459999997</v>
      </c>
      <c r="G27" s="454"/>
      <c r="H27" s="454"/>
      <c r="I27" s="454"/>
      <c r="J27" s="454"/>
      <c r="K27" s="515"/>
    </row>
    <row r="28" spans="1:11" ht="15" hidden="1" customHeight="1">
      <c r="A28" s="451"/>
      <c r="B28" s="452"/>
      <c r="C28" s="451"/>
      <c r="D28" s="480"/>
      <c r="E28" s="461"/>
      <c r="F28" s="204"/>
      <c r="G28" s="454"/>
      <c r="H28" s="454"/>
      <c r="I28" s="454"/>
      <c r="J28" s="454"/>
      <c r="K28" s="516"/>
    </row>
    <row r="29" spans="1:11" ht="20.25" customHeight="1">
      <c r="A29" s="446"/>
      <c r="B29" s="447" t="s">
        <v>830</v>
      </c>
      <c r="C29" s="446"/>
      <c r="D29" s="448">
        <v>2011</v>
      </c>
      <c r="E29" s="448"/>
      <c r="F29" s="203" t="s">
        <v>22</v>
      </c>
      <c r="G29" s="449" t="s">
        <v>21</v>
      </c>
      <c r="H29" s="449" t="s">
        <v>21</v>
      </c>
      <c r="I29" s="449"/>
      <c r="J29" s="449" t="s">
        <v>21</v>
      </c>
      <c r="K29" s="450"/>
    </row>
    <row r="30" spans="1:11">
      <c r="A30" s="446"/>
      <c r="B30" s="447"/>
      <c r="C30" s="446"/>
      <c r="D30" s="448"/>
      <c r="E30" s="488"/>
      <c r="F30" s="203">
        <v>2940382</v>
      </c>
      <c r="G30" s="449"/>
      <c r="H30" s="449"/>
      <c r="I30" s="449"/>
      <c r="J30" s="449"/>
      <c r="K30" s="450"/>
    </row>
    <row r="31" spans="1:11">
      <c r="A31" s="446"/>
      <c r="B31" s="447"/>
      <c r="C31" s="446"/>
      <c r="D31" s="448"/>
      <c r="E31" s="488"/>
      <c r="F31" s="203" t="s">
        <v>23</v>
      </c>
      <c r="G31" s="449"/>
      <c r="H31" s="449"/>
      <c r="I31" s="449"/>
      <c r="J31" s="449"/>
      <c r="K31" s="450"/>
    </row>
    <row r="32" spans="1:11">
      <c r="A32" s="446"/>
      <c r="B32" s="447"/>
      <c r="C32" s="446"/>
      <c r="D32" s="448"/>
      <c r="E32" s="488"/>
      <c r="F32" s="203">
        <v>2940382</v>
      </c>
      <c r="G32" s="449"/>
      <c r="H32" s="449"/>
      <c r="I32" s="449"/>
      <c r="J32" s="449"/>
      <c r="K32" s="450"/>
    </row>
    <row r="33" spans="1:11" ht="20.25" customHeight="1">
      <c r="A33" s="446"/>
      <c r="B33" s="447" t="s">
        <v>833</v>
      </c>
      <c r="C33" s="446"/>
      <c r="D33" s="448">
        <v>2010</v>
      </c>
      <c r="E33" s="448"/>
      <c r="F33" s="203" t="s">
        <v>22</v>
      </c>
      <c r="G33" s="449" t="s">
        <v>21</v>
      </c>
      <c r="H33" s="449" t="s">
        <v>21</v>
      </c>
      <c r="I33" s="449"/>
      <c r="J33" s="449" t="s">
        <v>21</v>
      </c>
      <c r="K33" s="510" t="s">
        <v>1520</v>
      </c>
    </row>
    <row r="34" spans="1:11">
      <c r="A34" s="446"/>
      <c r="B34" s="447"/>
      <c r="C34" s="446"/>
      <c r="D34" s="448"/>
      <c r="E34" s="488"/>
      <c r="F34" s="203">
        <v>427074</v>
      </c>
      <c r="G34" s="449"/>
      <c r="H34" s="449"/>
      <c r="I34" s="449"/>
      <c r="J34" s="449"/>
      <c r="K34" s="511"/>
    </row>
    <row r="35" spans="1:11">
      <c r="A35" s="446"/>
      <c r="B35" s="447"/>
      <c r="C35" s="446"/>
      <c r="D35" s="448"/>
      <c r="E35" s="488"/>
      <c r="F35" s="203" t="s">
        <v>23</v>
      </c>
      <c r="G35" s="449"/>
      <c r="H35" s="449"/>
      <c r="I35" s="449"/>
      <c r="J35" s="449"/>
      <c r="K35" s="511"/>
    </row>
    <row r="36" spans="1:11" ht="63.75" customHeight="1">
      <c r="A36" s="446"/>
      <c r="B36" s="447"/>
      <c r="C36" s="446"/>
      <c r="D36" s="448"/>
      <c r="E36" s="488"/>
      <c r="F36" s="203">
        <v>363012.9</v>
      </c>
      <c r="G36" s="449"/>
      <c r="H36" s="449"/>
      <c r="I36" s="449"/>
      <c r="J36" s="449"/>
      <c r="K36" s="512"/>
    </row>
    <row r="37" spans="1:11" ht="20.25" customHeight="1">
      <c r="A37" s="446"/>
      <c r="B37" s="447" t="s">
        <v>834</v>
      </c>
      <c r="C37" s="446"/>
      <c r="D37" s="448">
        <v>2011</v>
      </c>
      <c r="E37" s="448"/>
      <c r="F37" s="203" t="s">
        <v>22</v>
      </c>
      <c r="G37" s="449" t="s">
        <v>21</v>
      </c>
      <c r="H37" s="449" t="s">
        <v>21</v>
      </c>
      <c r="I37" s="449"/>
      <c r="J37" s="449" t="s">
        <v>21</v>
      </c>
      <c r="K37" s="450" t="s">
        <v>1521</v>
      </c>
    </row>
    <row r="38" spans="1:11">
      <c r="A38" s="446"/>
      <c r="B38" s="447"/>
      <c r="C38" s="446"/>
      <c r="D38" s="448"/>
      <c r="E38" s="488"/>
      <c r="F38" s="203">
        <v>1064503</v>
      </c>
      <c r="G38" s="449"/>
      <c r="H38" s="449"/>
      <c r="I38" s="449"/>
      <c r="J38" s="449"/>
      <c r="K38" s="450"/>
    </row>
    <row r="39" spans="1:11">
      <c r="A39" s="446"/>
      <c r="B39" s="447"/>
      <c r="C39" s="446"/>
      <c r="D39" s="448"/>
      <c r="E39" s="488"/>
      <c r="F39" s="203" t="s">
        <v>23</v>
      </c>
      <c r="G39" s="449"/>
      <c r="H39" s="449"/>
      <c r="I39" s="449"/>
      <c r="J39" s="449"/>
      <c r="K39" s="450"/>
    </row>
    <row r="40" spans="1:11">
      <c r="A40" s="446"/>
      <c r="B40" s="447"/>
      <c r="C40" s="446"/>
      <c r="D40" s="448"/>
      <c r="E40" s="488"/>
      <c r="F40" s="203">
        <v>904827.55</v>
      </c>
      <c r="G40" s="449"/>
      <c r="H40" s="449"/>
      <c r="I40" s="449"/>
      <c r="J40" s="449"/>
      <c r="K40" s="450"/>
    </row>
    <row r="41" spans="1:11" ht="20.25" customHeight="1">
      <c r="A41" s="446"/>
      <c r="B41" s="447" t="s">
        <v>835</v>
      </c>
      <c r="C41" s="446"/>
      <c r="D41" s="448"/>
      <c r="E41" s="448"/>
      <c r="F41" s="203" t="s">
        <v>22</v>
      </c>
      <c r="G41" s="449" t="s">
        <v>21</v>
      </c>
      <c r="H41" s="449" t="s">
        <v>21</v>
      </c>
      <c r="I41" s="449"/>
      <c r="J41" s="449" t="s">
        <v>21</v>
      </c>
      <c r="K41" s="450" t="s">
        <v>1522</v>
      </c>
    </row>
    <row r="42" spans="1:11">
      <c r="A42" s="446"/>
      <c r="B42" s="447"/>
      <c r="C42" s="446"/>
      <c r="D42" s="448"/>
      <c r="E42" s="488"/>
      <c r="F42" s="203">
        <v>981678</v>
      </c>
      <c r="G42" s="449"/>
      <c r="H42" s="449"/>
      <c r="I42" s="449"/>
      <c r="J42" s="449"/>
      <c r="K42" s="450"/>
    </row>
    <row r="43" spans="1:11">
      <c r="A43" s="446"/>
      <c r="B43" s="447"/>
      <c r="C43" s="446"/>
      <c r="D43" s="448"/>
      <c r="E43" s="488"/>
      <c r="F43" s="203" t="s">
        <v>23</v>
      </c>
      <c r="G43" s="449"/>
      <c r="H43" s="449"/>
      <c r="I43" s="449"/>
      <c r="J43" s="449"/>
      <c r="K43" s="450"/>
    </row>
    <row r="44" spans="1:11">
      <c r="A44" s="446"/>
      <c r="B44" s="447"/>
      <c r="C44" s="446"/>
      <c r="D44" s="448"/>
      <c r="E44" s="488"/>
      <c r="F44" s="203">
        <v>834426.3</v>
      </c>
      <c r="G44" s="449"/>
      <c r="H44" s="449"/>
      <c r="I44" s="449"/>
      <c r="J44" s="449"/>
      <c r="K44" s="450"/>
    </row>
    <row r="45" spans="1:11" ht="15" customHeight="1">
      <c r="A45" s="446"/>
      <c r="B45" s="447" t="s">
        <v>837</v>
      </c>
      <c r="C45" s="446"/>
      <c r="D45" s="448">
        <v>2010</v>
      </c>
      <c r="E45" s="448"/>
      <c r="F45" s="203" t="s">
        <v>22</v>
      </c>
      <c r="G45" s="449" t="s">
        <v>21</v>
      </c>
      <c r="H45" s="449" t="s">
        <v>21</v>
      </c>
      <c r="I45" s="449"/>
      <c r="J45" s="449" t="s">
        <v>21</v>
      </c>
      <c r="K45" s="450" t="s">
        <v>1523</v>
      </c>
    </row>
    <row r="46" spans="1:11">
      <c r="A46" s="446"/>
      <c r="B46" s="447"/>
      <c r="C46" s="446"/>
      <c r="D46" s="448"/>
      <c r="E46" s="488"/>
      <c r="F46" s="203">
        <v>912656.17</v>
      </c>
      <c r="G46" s="449"/>
      <c r="H46" s="449"/>
      <c r="I46" s="449"/>
      <c r="J46" s="449"/>
      <c r="K46" s="450"/>
    </row>
    <row r="47" spans="1:11">
      <c r="A47" s="446"/>
      <c r="B47" s="447"/>
      <c r="C47" s="446"/>
      <c r="D47" s="448"/>
      <c r="E47" s="488"/>
      <c r="F47" s="203" t="s">
        <v>23</v>
      </c>
      <c r="G47" s="449"/>
      <c r="H47" s="449"/>
      <c r="I47" s="449"/>
      <c r="J47" s="449"/>
      <c r="K47" s="450"/>
    </row>
    <row r="48" spans="1:11">
      <c r="A48" s="446"/>
      <c r="B48" s="447"/>
      <c r="C48" s="446"/>
      <c r="D48" s="448"/>
      <c r="E48" s="488"/>
      <c r="F48" s="203">
        <v>775757.74</v>
      </c>
      <c r="G48" s="449"/>
      <c r="H48" s="449"/>
      <c r="I48" s="449"/>
      <c r="J48" s="449"/>
      <c r="K48" s="450"/>
    </row>
    <row r="49" spans="1:11" ht="20.25" customHeight="1">
      <c r="A49" s="446"/>
      <c r="B49" s="447" t="s">
        <v>839</v>
      </c>
      <c r="C49" s="446"/>
      <c r="D49" s="448">
        <v>2010</v>
      </c>
      <c r="E49" s="448"/>
      <c r="F49" s="203" t="s">
        <v>22</v>
      </c>
      <c r="G49" s="449" t="s">
        <v>21</v>
      </c>
      <c r="H49" s="449" t="s">
        <v>21</v>
      </c>
      <c r="I49" s="449"/>
      <c r="J49" s="449" t="s">
        <v>21</v>
      </c>
      <c r="K49" s="450" t="s">
        <v>1524</v>
      </c>
    </row>
    <row r="50" spans="1:11">
      <c r="A50" s="446"/>
      <c r="B50" s="447"/>
      <c r="C50" s="446"/>
      <c r="D50" s="448"/>
      <c r="E50" s="488"/>
      <c r="F50" s="203">
        <v>657510.61</v>
      </c>
      <c r="G50" s="449"/>
      <c r="H50" s="449"/>
      <c r="I50" s="449"/>
      <c r="J50" s="449"/>
      <c r="K50" s="450"/>
    </row>
    <row r="51" spans="1:11">
      <c r="A51" s="446"/>
      <c r="B51" s="447"/>
      <c r="C51" s="446"/>
      <c r="D51" s="448"/>
      <c r="E51" s="488"/>
      <c r="F51" s="203" t="s">
        <v>23</v>
      </c>
      <c r="G51" s="449"/>
      <c r="H51" s="449"/>
      <c r="I51" s="449"/>
      <c r="J51" s="449"/>
      <c r="K51" s="450"/>
    </row>
    <row r="52" spans="1:11" ht="10.5" customHeight="1">
      <c r="A52" s="446"/>
      <c r="B52" s="447"/>
      <c r="C52" s="446"/>
      <c r="D52" s="448"/>
      <c r="E52" s="488"/>
      <c r="F52" s="203">
        <v>558884.02</v>
      </c>
      <c r="G52" s="449"/>
      <c r="H52" s="449"/>
      <c r="I52" s="449"/>
      <c r="J52" s="449"/>
      <c r="K52" s="450"/>
    </row>
    <row r="53" spans="1:11" ht="20.25" customHeight="1">
      <c r="A53" s="446"/>
      <c r="B53" s="447" t="s">
        <v>840</v>
      </c>
      <c r="C53" s="446"/>
      <c r="D53" s="448">
        <v>2011</v>
      </c>
      <c r="E53" s="448"/>
      <c r="F53" s="203" t="s">
        <v>22</v>
      </c>
      <c r="G53" s="449" t="s">
        <v>21</v>
      </c>
      <c r="H53" s="449" t="s">
        <v>21</v>
      </c>
      <c r="I53" s="449"/>
      <c r="J53" s="449" t="s">
        <v>21</v>
      </c>
      <c r="K53" s="450" t="s">
        <v>1525</v>
      </c>
    </row>
    <row r="54" spans="1:11">
      <c r="A54" s="446"/>
      <c r="B54" s="447"/>
      <c r="C54" s="446"/>
      <c r="D54" s="448"/>
      <c r="E54" s="488"/>
      <c r="F54" s="203">
        <v>3098342.09</v>
      </c>
      <c r="G54" s="449"/>
      <c r="H54" s="449"/>
      <c r="I54" s="449"/>
      <c r="J54" s="449"/>
      <c r="K54" s="450"/>
    </row>
    <row r="55" spans="1:11">
      <c r="A55" s="446"/>
      <c r="B55" s="447"/>
      <c r="C55" s="446"/>
      <c r="D55" s="448"/>
      <c r="E55" s="488"/>
      <c r="F55" s="203" t="s">
        <v>23</v>
      </c>
      <c r="G55" s="449"/>
      <c r="H55" s="449"/>
      <c r="I55" s="449"/>
      <c r="J55" s="449"/>
      <c r="K55" s="450"/>
    </row>
    <row r="56" spans="1:11" ht="27.75" customHeight="1">
      <c r="A56" s="446"/>
      <c r="B56" s="447"/>
      <c r="C56" s="446"/>
      <c r="D56" s="448"/>
      <c r="E56" s="488"/>
      <c r="F56" s="203">
        <v>2633590.7799999998</v>
      </c>
      <c r="G56" s="449"/>
      <c r="H56" s="449"/>
      <c r="I56" s="449"/>
      <c r="J56" s="449"/>
      <c r="K56" s="450"/>
    </row>
    <row r="57" spans="1:11" ht="20.25" customHeight="1">
      <c r="A57" s="446"/>
      <c r="B57" s="447" t="s">
        <v>842</v>
      </c>
      <c r="C57" s="446"/>
      <c r="D57" s="448">
        <v>2012</v>
      </c>
      <c r="E57" s="448"/>
      <c r="F57" s="203" t="s">
        <v>22</v>
      </c>
      <c r="G57" s="449" t="s">
        <v>21</v>
      </c>
      <c r="H57" s="449" t="s">
        <v>21</v>
      </c>
      <c r="I57" s="449"/>
      <c r="J57" s="449" t="s">
        <v>21</v>
      </c>
      <c r="K57" s="450" t="s">
        <v>1526</v>
      </c>
    </row>
    <row r="58" spans="1:11">
      <c r="A58" s="446"/>
      <c r="B58" s="447"/>
      <c r="C58" s="446"/>
      <c r="D58" s="448"/>
      <c r="E58" s="488"/>
      <c r="F58" s="203">
        <v>1648215.64</v>
      </c>
      <c r="G58" s="449"/>
      <c r="H58" s="449"/>
      <c r="I58" s="449"/>
      <c r="J58" s="449"/>
      <c r="K58" s="450"/>
    </row>
    <row r="59" spans="1:11">
      <c r="A59" s="446"/>
      <c r="B59" s="447"/>
      <c r="C59" s="446"/>
      <c r="D59" s="448"/>
      <c r="E59" s="488"/>
      <c r="F59" s="203" t="s">
        <v>23</v>
      </c>
      <c r="G59" s="449"/>
      <c r="H59" s="449"/>
      <c r="I59" s="449"/>
      <c r="J59" s="449"/>
      <c r="K59" s="450"/>
    </row>
    <row r="60" spans="1:11" ht="112.5" customHeight="1">
      <c r="A60" s="446"/>
      <c r="B60" s="447"/>
      <c r="C60" s="446"/>
      <c r="D60" s="448"/>
      <c r="E60" s="488"/>
      <c r="F60" s="203">
        <v>1400983.29</v>
      </c>
      <c r="G60" s="449"/>
      <c r="H60" s="449"/>
      <c r="I60" s="449"/>
      <c r="J60" s="449"/>
      <c r="K60" s="450"/>
    </row>
    <row r="61" spans="1:11" ht="20.25" customHeight="1">
      <c r="A61" s="446"/>
      <c r="B61" s="447" t="s">
        <v>844</v>
      </c>
      <c r="C61" s="446"/>
      <c r="D61" s="448">
        <v>2012</v>
      </c>
      <c r="E61" s="448"/>
      <c r="F61" s="203" t="s">
        <v>22</v>
      </c>
      <c r="G61" s="449" t="s">
        <v>21</v>
      </c>
      <c r="H61" s="449" t="s">
        <v>21</v>
      </c>
      <c r="I61" s="449"/>
      <c r="J61" s="449" t="s">
        <v>21</v>
      </c>
      <c r="K61" s="450" t="s">
        <v>1527</v>
      </c>
    </row>
    <row r="62" spans="1:11">
      <c r="A62" s="446"/>
      <c r="B62" s="447"/>
      <c r="C62" s="446"/>
      <c r="D62" s="448"/>
      <c r="E62" s="488"/>
      <c r="F62" s="203">
        <v>879239</v>
      </c>
      <c r="G62" s="449"/>
      <c r="H62" s="449"/>
      <c r="I62" s="449"/>
      <c r="J62" s="449"/>
      <c r="K62" s="450"/>
    </row>
    <row r="63" spans="1:11">
      <c r="A63" s="446"/>
      <c r="B63" s="447"/>
      <c r="C63" s="446"/>
      <c r="D63" s="448"/>
      <c r="E63" s="488"/>
      <c r="F63" s="203" t="s">
        <v>23</v>
      </c>
      <c r="G63" s="449"/>
      <c r="H63" s="449"/>
      <c r="I63" s="449"/>
      <c r="J63" s="449"/>
      <c r="K63" s="450"/>
    </row>
    <row r="64" spans="1:11" ht="18.75" customHeight="1">
      <c r="A64" s="446"/>
      <c r="B64" s="447"/>
      <c r="C64" s="446"/>
      <c r="D64" s="448"/>
      <c r="E64" s="488"/>
      <c r="F64" s="203">
        <v>747353.15</v>
      </c>
      <c r="G64" s="449"/>
      <c r="H64" s="449"/>
      <c r="I64" s="449"/>
      <c r="J64" s="449"/>
      <c r="K64" s="450"/>
    </row>
    <row r="65" spans="1:11" ht="20.25" customHeight="1">
      <c r="A65" s="446"/>
      <c r="B65" s="447" t="s">
        <v>848</v>
      </c>
      <c r="C65" s="446"/>
      <c r="D65" s="448"/>
      <c r="E65" s="448"/>
      <c r="F65" s="203" t="s">
        <v>22</v>
      </c>
      <c r="G65" s="449" t="s">
        <v>21</v>
      </c>
      <c r="H65" s="449" t="s">
        <v>21</v>
      </c>
      <c r="I65" s="449"/>
      <c r="J65" s="449" t="s">
        <v>21</v>
      </c>
      <c r="K65" s="450" t="s">
        <v>1528</v>
      </c>
    </row>
    <row r="66" spans="1:11">
      <c r="A66" s="446"/>
      <c r="B66" s="447"/>
      <c r="C66" s="446"/>
      <c r="D66" s="448"/>
      <c r="E66" s="488"/>
      <c r="F66" s="203">
        <v>1299392</v>
      </c>
      <c r="G66" s="449"/>
      <c r="H66" s="449"/>
      <c r="I66" s="449"/>
      <c r="J66" s="449"/>
      <c r="K66" s="450"/>
    </row>
    <row r="67" spans="1:11">
      <c r="A67" s="446"/>
      <c r="B67" s="447"/>
      <c r="C67" s="446"/>
      <c r="D67" s="448"/>
      <c r="E67" s="488"/>
      <c r="F67" s="203" t="s">
        <v>23</v>
      </c>
      <c r="G67" s="449"/>
      <c r="H67" s="449"/>
      <c r="I67" s="449"/>
      <c r="J67" s="449"/>
      <c r="K67" s="450"/>
    </row>
    <row r="68" spans="1:11" ht="25.5" customHeight="1">
      <c r="A68" s="446"/>
      <c r="B68" s="447"/>
      <c r="C68" s="446"/>
      <c r="D68" s="448"/>
      <c r="E68" s="488"/>
      <c r="F68" s="203">
        <v>1024250</v>
      </c>
      <c r="G68" s="449"/>
      <c r="H68" s="449"/>
      <c r="I68" s="449"/>
      <c r="J68" s="449"/>
      <c r="K68" s="450"/>
    </row>
    <row r="69" spans="1:11" s="23" customFormat="1" ht="20.25" customHeight="1">
      <c r="A69" s="446"/>
      <c r="B69" s="493" t="s">
        <v>1042</v>
      </c>
      <c r="C69" s="446" t="s">
        <v>20</v>
      </c>
      <c r="D69" s="448">
        <v>2013</v>
      </c>
      <c r="E69" s="448"/>
      <c r="F69" s="203" t="s">
        <v>22</v>
      </c>
      <c r="G69" s="449" t="s">
        <v>21</v>
      </c>
      <c r="H69" s="449" t="s">
        <v>21</v>
      </c>
      <c r="I69" s="449"/>
      <c r="J69" s="449" t="s">
        <v>21</v>
      </c>
      <c r="K69" s="450" t="s">
        <v>1509</v>
      </c>
    </row>
    <row r="70" spans="1:11" s="23" customFormat="1">
      <c r="A70" s="446"/>
      <c r="B70" s="493"/>
      <c r="C70" s="446"/>
      <c r="D70" s="448"/>
      <c r="E70" s="518"/>
      <c r="F70" s="203">
        <v>459391</v>
      </c>
      <c r="G70" s="449"/>
      <c r="H70" s="449"/>
      <c r="I70" s="449"/>
      <c r="J70" s="449"/>
      <c r="K70" s="450"/>
    </row>
    <row r="71" spans="1:11" s="23" customFormat="1">
      <c r="A71" s="446"/>
      <c r="B71" s="493"/>
      <c r="C71" s="446"/>
      <c r="D71" s="448"/>
      <c r="E71" s="518"/>
      <c r="F71" s="203" t="s">
        <v>23</v>
      </c>
      <c r="G71" s="449"/>
      <c r="H71" s="449"/>
      <c r="I71" s="449"/>
      <c r="J71" s="449"/>
      <c r="K71" s="450"/>
    </row>
    <row r="72" spans="1:11" s="23" customFormat="1" ht="100.5" customHeight="1">
      <c r="A72" s="446"/>
      <c r="B72" s="493"/>
      <c r="C72" s="446"/>
      <c r="D72" s="448"/>
      <c r="E72" s="518"/>
      <c r="F72" s="203">
        <v>303851.2</v>
      </c>
      <c r="G72" s="449"/>
      <c r="H72" s="449"/>
      <c r="I72" s="449"/>
      <c r="J72" s="449"/>
      <c r="K72" s="450"/>
    </row>
    <row r="73" spans="1:11" ht="20.25" customHeight="1">
      <c r="A73" s="446"/>
      <c r="B73" s="447" t="s">
        <v>850</v>
      </c>
      <c r="C73" s="446"/>
      <c r="D73" s="448">
        <v>2012</v>
      </c>
      <c r="E73" s="448"/>
      <c r="F73" s="203" t="s">
        <v>22</v>
      </c>
      <c r="G73" s="449" t="s">
        <v>21</v>
      </c>
      <c r="H73" s="449" t="s">
        <v>21</v>
      </c>
      <c r="I73" s="449"/>
      <c r="J73" s="449" t="s">
        <v>21</v>
      </c>
      <c r="K73" s="450"/>
    </row>
    <row r="74" spans="1:11">
      <c r="A74" s="446"/>
      <c r="B74" s="447"/>
      <c r="C74" s="446"/>
      <c r="D74" s="448"/>
      <c r="E74" s="488"/>
      <c r="F74" s="203">
        <v>504373</v>
      </c>
      <c r="G74" s="449"/>
      <c r="H74" s="449"/>
      <c r="I74" s="449"/>
      <c r="J74" s="449"/>
      <c r="K74" s="450"/>
    </row>
    <row r="75" spans="1:11">
      <c r="A75" s="446"/>
      <c r="B75" s="447"/>
      <c r="C75" s="446"/>
      <c r="D75" s="448"/>
      <c r="E75" s="488"/>
      <c r="F75" s="203" t="s">
        <v>23</v>
      </c>
      <c r="G75" s="449"/>
      <c r="H75" s="449"/>
      <c r="I75" s="449"/>
      <c r="J75" s="449"/>
      <c r="K75" s="450"/>
    </row>
    <row r="76" spans="1:11" ht="23.25" customHeight="1">
      <c r="A76" s="446"/>
      <c r="B76" s="447"/>
      <c r="C76" s="446"/>
      <c r="D76" s="448"/>
      <c r="E76" s="488"/>
      <c r="F76" s="203">
        <v>504373</v>
      </c>
      <c r="G76" s="449"/>
      <c r="H76" s="449"/>
      <c r="I76" s="449"/>
      <c r="J76" s="449"/>
      <c r="K76" s="450"/>
    </row>
    <row r="77" spans="1:11" ht="20.25" customHeight="1">
      <c r="A77" s="446"/>
      <c r="B77" s="447" t="s">
        <v>851</v>
      </c>
      <c r="C77" s="446"/>
      <c r="D77" s="448">
        <v>2012</v>
      </c>
      <c r="E77" s="448"/>
      <c r="F77" s="203" t="s">
        <v>22</v>
      </c>
      <c r="G77" s="449" t="s">
        <v>21</v>
      </c>
      <c r="H77" s="449" t="s">
        <v>21</v>
      </c>
      <c r="I77" s="449"/>
      <c r="J77" s="449" t="s">
        <v>21</v>
      </c>
      <c r="K77" s="450"/>
    </row>
    <row r="78" spans="1:11">
      <c r="A78" s="446"/>
      <c r="B78" s="447"/>
      <c r="C78" s="446"/>
      <c r="D78" s="448"/>
      <c r="E78" s="488"/>
      <c r="F78" s="203">
        <v>1439356.91</v>
      </c>
      <c r="G78" s="449"/>
      <c r="H78" s="449"/>
      <c r="I78" s="449"/>
      <c r="J78" s="449"/>
      <c r="K78" s="450"/>
    </row>
    <row r="79" spans="1:11">
      <c r="A79" s="446"/>
      <c r="B79" s="447"/>
      <c r="C79" s="446"/>
      <c r="D79" s="448"/>
      <c r="E79" s="488"/>
      <c r="F79" s="203" t="s">
        <v>23</v>
      </c>
      <c r="G79" s="449"/>
      <c r="H79" s="449"/>
      <c r="I79" s="449"/>
      <c r="J79" s="449"/>
      <c r="K79" s="450"/>
    </row>
    <row r="80" spans="1:11">
      <c r="A80" s="446"/>
      <c r="B80" s="447"/>
      <c r="C80" s="446"/>
      <c r="D80" s="448"/>
      <c r="E80" s="488"/>
      <c r="F80" s="203">
        <v>1439356.91</v>
      </c>
      <c r="G80" s="449"/>
      <c r="H80" s="449"/>
      <c r="I80" s="449"/>
      <c r="J80" s="449"/>
      <c r="K80" s="450"/>
    </row>
    <row r="81" spans="1:11" s="23" customFormat="1" ht="20.25" customHeight="1">
      <c r="A81" s="446"/>
      <c r="B81" s="447" t="s">
        <v>849</v>
      </c>
      <c r="C81" s="446"/>
      <c r="D81" s="448">
        <v>2013</v>
      </c>
      <c r="E81" s="448"/>
      <c r="F81" s="203" t="s">
        <v>22</v>
      </c>
      <c r="G81" s="449" t="s">
        <v>21</v>
      </c>
      <c r="H81" s="449" t="s">
        <v>21</v>
      </c>
      <c r="I81" s="449"/>
      <c r="J81" s="449" t="s">
        <v>21</v>
      </c>
      <c r="K81" s="450" t="s">
        <v>1510</v>
      </c>
    </row>
    <row r="82" spans="1:11" s="23" customFormat="1">
      <c r="A82" s="446"/>
      <c r="B82" s="447"/>
      <c r="C82" s="446"/>
      <c r="D82" s="448"/>
      <c r="E82" s="488"/>
      <c r="F82" s="203">
        <v>973208</v>
      </c>
      <c r="G82" s="449"/>
      <c r="H82" s="449"/>
      <c r="I82" s="449"/>
      <c r="J82" s="449"/>
      <c r="K82" s="450"/>
    </row>
    <row r="83" spans="1:11" s="23" customFormat="1">
      <c r="A83" s="446"/>
      <c r="B83" s="447"/>
      <c r="C83" s="446"/>
      <c r="D83" s="448"/>
      <c r="E83" s="488"/>
      <c r="F83" s="203" t="s">
        <v>23</v>
      </c>
      <c r="G83" s="449"/>
      <c r="H83" s="449"/>
      <c r="I83" s="449"/>
      <c r="J83" s="449"/>
      <c r="K83" s="450"/>
    </row>
    <row r="84" spans="1:11" s="23" customFormat="1" ht="112.5" customHeight="1">
      <c r="A84" s="446"/>
      <c r="B84" s="447"/>
      <c r="C84" s="446"/>
      <c r="D84" s="448"/>
      <c r="E84" s="488"/>
      <c r="F84" s="203">
        <v>571680.25</v>
      </c>
      <c r="G84" s="449"/>
      <c r="H84" s="449"/>
      <c r="I84" s="449"/>
      <c r="J84" s="449"/>
      <c r="K84" s="450"/>
    </row>
    <row r="85" spans="1:11" s="23" customFormat="1" ht="20.25" customHeight="1">
      <c r="A85" s="446"/>
      <c r="B85" s="447" t="s">
        <v>1126</v>
      </c>
      <c r="C85" s="446"/>
      <c r="D85" s="448"/>
      <c r="E85" s="448"/>
      <c r="F85" s="203" t="s">
        <v>22</v>
      </c>
      <c r="G85" s="449" t="s">
        <v>21</v>
      </c>
      <c r="H85" s="449" t="s">
        <v>21</v>
      </c>
      <c r="I85" s="449"/>
      <c r="J85" s="449" t="s">
        <v>21</v>
      </c>
      <c r="K85" s="450" t="s">
        <v>1127</v>
      </c>
    </row>
    <row r="86" spans="1:11" s="23" customFormat="1">
      <c r="A86" s="446"/>
      <c r="B86" s="447"/>
      <c r="C86" s="446"/>
      <c r="D86" s="448"/>
      <c r="E86" s="488"/>
      <c r="F86" s="203">
        <v>2194020</v>
      </c>
      <c r="G86" s="449"/>
      <c r="H86" s="449"/>
      <c r="I86" s="449"/>
      <c r="J86" s="449"/>
      <c r="K86" s="450"/>
    </row>
    <row r="87" spans="1:11" s="23" customFormat="1">
      <c r="A87" s="446"/>
      <c r="B87" s="447"/>
      <c r="C87" s="446"/>
      <c r="D87" s="448"/>
      <c r="E87" s="488"/>
      <c r="F87" s="203" t="s">
        <v>23</v>
      </c>
      <c r="G87" s="449"/>
      <c r="H87" s="449"/>
      <c r="I87" s="449"/>
      <c r="J87" s="449"/>
      <c r="K87" s="450"/>
    </row>
    <row r="88" spans="1:11" s="23" customFormat="1">
      <c r="A88" s="446"/>
      <c r="B88" s="447"/>
      <c r="C88" s="446"/>
      <c r="D88" s="448"/>
      <c r="E88" s="488"/>
      <c r="F88" s="203">
        <v>2194020</v>
      </c>
      <c r="G88" s="449"/>
      <c r="H88" s="449"/>
      <c r="I88" s="449"/>
      <c r="J88" s="449"/>
      <c r="K88" s="450"/>
    </row>
    <row r="89" spans="1:11" s="23" customFormat="1" ht="20.25" customHeight="1">
      <c r="A89" s="446"/>
      <c r="B89" s="447" t="s">
        <v>1170</v>
      </c>
      <c r="C89" s="446"/>
      <c r="D89" s="448"/>
      <c r="E89" s="448"/>
      <c r="F89" s="203" t="s">
        <v>22</v>
      </c>
      <c r="G89" s="449" t="s">
        <v>21</v>
      </c>
      <c r="H89" s="449" t="s">
        <v>21</v>
      </c>
      <c r="I89" s="449"/>
      <c r="J89" s="449" t="s">
        <v>21</v>
      </c>
      <c r="K89" s="450" t="s">
        <v>1171</v>
      </c>
    </row>
    <row r="90" spans="1:11" s="23" customFormat="1">
      <c r="A90" s="446"/>
      <c r="B90" s="447"/>
      <c r="C90" s="446"/>
      <c r="D90" s="448"/>
      <c r="E90" s="488"/>
      <c r="F90" s="203">
        <v>447745.14</v>
      </c>
      <c r="G90" s="449"/>
      <c r="H90" s="449"/>
      <c r="I90" s="449"/>
      <c r="J90" s="449"/>
      <c r="K90" s="450"/>
    </row>
    <row r="91" spans="1:11" s="23" customFormat="1">
      <c r="A91" s="446"/>
      <c r="B91" s="447"/>
      <c r="C91" s="446"/>
      <c r="D91" s="448"/>
      <c r="E91" s="488"/>
      <c r="F91" s="203" t="s">
        <v>23</v>
      </c>
      <c r="G91" s="449"/>
      <c r="H91" s="449"/>
      <c r="I91" s="449"/>
      <c r="J91" s="449"/>
      <c r="K91" s="450"/>
    </row>
    <row r="92" spans="1:11" s="23" customFormat="1" ht="27" customHeight="1">
      <c r="A92" s="446"/>
      <c r="B92" s="447"/>
      <c r="C92" s="446"/>
      <c r="D92" s="448"/>
      <c r="E92" s="488"/>
      <c r="F92" s="203">
        <v>380583.37</v>
      </c>
      <c r="G92" s="449"/>
      <c r="H92" s="449"/>
      <c r="I92" s="449"/>
      <c r="J92" s="449"/>
      <c r="K92" s="450"/>
    </row>
    <row r="93" spans="1:11" s="23" customFormat="1" ht="20.25" customHeight="1">
      <c r="A93" s="446"/>
      <c r="B93" s="447" t="s">
        <v>1192</v>
      </c>
      <c r="C93" s="446"/>
      <c r="D93" s="448"/>
      <c r="E93" s="448"/>
      <c r="F93" s="203" t="s">
        <v>22</v>
      </c>
      <c r="G93" s="449" t="s">
        <v>21</v>
      </c>
      <c r="H93" s="449" t="s">
        <v>21</v>
      </c>
      <c r="I93" s="449"/>
      <c r="J93" s="449" t="s">
        <v>21</v>
      </c>
      <c r="K93" s="450" t="s">
        <v>1193</v>
      </c>
    </row>
    <row r="94" spans="1:11" s="23" customFormat="1">
      <c r="A94" s="446"/>
      <c r="B94" s="447"/>
      <c r="C94" s="446"/>
      <c r="D94" s="448"/>
      <c r="E94" s="488"/>
      <c r="F94" s="203">
        <v>752086</v>
      </c>
      <c r="G94" s="449"/>
      <c r="H94" s="449"/>
      <c r="I94" s="449"/>
      <c r="J94" s="449"/>
      <c r="K94" s="450"/>
    </row>
    <row r="95" spans="1:11" s="23" customFormat="1">
      <c r="A95" s="446"/>
      <c r="B95" s="447"/>
      <c r="C95" s="446"/>
      <c r="D95" s="448"/>
      <c r="E95" s="488"/>
      <c r="F95" s="203" t="s">
        <v>23</v>
      </c>
      <c r="G95" s="449"/>
      <c r="H95" s="449"/>
      <c r="I95" s="449"/>
      <c r="J95" s="449"/>
      <c r="K95" s="450"/>
    </row>
    <row r="96" spans="1:11" s="23" customFormat="1" ht="16.5" customHeight="1">
      <c r="A96" s="446"/>
      <c r="B96" s="447"/>
      <c r="C96" s="446"/>
      <c r="D96" s="448"/>
      <c r="E96" s="488"/>
      <c r="F96" s="203">
        <v>621559</v>
      </c>
      <c r="G96" s="449"/>
      <c r="H96" s="449"/>
      <c r="I96" s="449"/>
      <c r="J96" s="449"/>
      <c r="K96" s="450"/>
    </row>
    <row r="97" spans="1:11" s="23" customFormat="1" ht="20.25" customHeight="1">
      <c r="A97" s="446"/>
      <c r="B97" s="447" t="s">
        <v>1194</v>
      </c>
      <c r="C97" s="446"/>
      <c r="D97" s="448"/>
      <c r="E97" s="448"/>
      <c r="F97" s="203" t="s">
        <v>22</v>
      </c>
      <c r="G97" s="449" t="s">
        <v>21</v>
      </c>
      <c r="H97" s="449" t="s">
        <v>21</v>
      </c>
      <c r="I97" s="449"/>
      <c r="J97" s="449" t="s">
        <v>21</v>
      </c>
      <c r="K97" s="450" t="s">
        <v>1195</v>
      </c>
    </row>
    <row r="98" spans="1:11" s="23" customFormat="1">
      <c r="A98" s="446"/>
      <c r="B98" s="447"/>
      <c r="C98" s="446"/>
      <c r="D98" s="448"/>
      <c r="E98" s="488"/>
      <c r="F98" s="203">
        <v>342153</v>
      </c>
      <c r="G98" s="449"/>
      <c r="H98" s="449"/>
      <c r="I98" s="449"/>
      <c r="J98" s="449"/>
      <c r="K98" s="450"/>
    </row>
    <row r="99" spans="1:11" s="23" customFormat="1">
      <c r="A99" s="446"/>
      <c r="B99" s="447"/>
      <c r="C99" s="446"/>
      <c r="D99" s="448"/>
      <c r="E99" s="488"/>
      <c r="F99" s="203" t="s">
        <v>23</v>
      </c>
      <c r="G99" s="449"/>
      <c r="H99" s="449"/>
      <c r="I99" s="449"/>
      <c r="J99" s="449"/>
      <c r="K99" s="450"/>
    </row>
    <row r="100" spans="1:11" s="23" customFormat="1" ht="15.75" customHeight="1">
      <c r="A100" s="446"/>
      <c r="B100" s="447"/>
      <c r="C100" s="446"/>
      <c r="D100" s="448"/>
      <c r="E100" s="488"/>
      <c r="F100" s="203">
        <v>282771</v>
      </c>
      <c r="G100" s="449"/>
      <c r="H100" s="449"/>
      <c r="I100" s="449"/>
      <c r="J100" s="449"/>
      <c r="K100" s="450"/>
    </row>
    <row r="101" spans="1:11" s="23" customFormat="1" ht="20.25" customHeight="1">
      <c r="A101" s="446"/>
      <c r="B101" s="447" t="s">
        <v>1196</v>
      </c>
      <c r="C101" s="446"/>
      <c r="D101" s="448"/>
      <c r="E101" s="448"/>
      <c r="F101" s="203" t="s">
        <v>22</v>
      </c>
      <c r="G101" s="449" t="s">
        <v>21</v>
      </c>
      <c r="H101" s="449" t="s">
        <v>21</v>
      </c>
      <c r="I101" s="449"/>
      <c r="J101" s="449" t="s">
        <v>21</v>
      </c>
      <c r="K101" s="450" t="s">
        <v>1197</v>
      </c>
    </row>
    <row r="102" spans="1:11" s="23" customFormat="1">
      <c r="A102" s="446"/>
      <c r="B102" s="447"/>
      <c r="C102" s="446"/>
      <c r="D102" s="448"/>
      <c r="E102" s="488"/>
      <c r="F102" s="203">
        <v>198015</v>
      </c>
      <c r="G102" s="449"/>
      <c r="H102" s="449"/>
      <c r="I102" s="449"/>
      <c r="J102" s="449"/>
      <c r="K102" s="450"/>
    </row>
    <row r="103" spans="1:11" s="23" customFormat="1">
      <c r="A103" s="446"/>
      <c r="B103" s="447"/>
      <c r="C103" s="446"/>
      <c r="D103" s="448"/>
      <c r="E103" s="488"/>
      <c r="F103" s="203" t="s">
        <v>23</v>
      </c>
      <c r="G103" s="449"/>
      <c r="H103" s="449"/>
      <c r="I103" s="449"/>
      <c r="J103" s="449"/>
      <c r="K103" s="450"/>
    </row>
    <row r="104" spans="1:11" s="23" customFormat="1" ht="32.25" customHeight="1">
      <c r="A104" s="446"/>
      <c r="B104" s="447"/>
      <c r="C104" s="446"/>
      <c r="D104" s="448"/>
      <c r="E104" s="488"/>
      <c r="F104" s="203">
        <v>163649</v>
      </c>
      <c r="G104" s="449"/>
      <c r="H104" s="449"/>
      <c r="I104" s="449"/>
      <c r="J104" s="449"/>
      <c r="K104" s="450"/>
    </row>
    <row r="105" spans="1:11" s="23" customFormat="1" ht="20.25" customHeight="1">
      <c r="A105" s="446"/>
      <c r="B105" s="447" t="s">
        <v>1246</v>
      </c>
      <c r="C105" s="446"/>
      <c r="D105" s="448"/>
      <c r="E105" s="448"/>
      <c r="F105" s="203" t="s">
        <v>22</v>
      </c>
      <c r="G105" s="449" t="s">
        <v>21</v>
      </c>
      <c r="H105" s="449" t="s">
        <v>21</v>
      </c>
      <c r="I105" s="449"/>
      <c r="J105" s="449" t="s">
        <v>21</v>
      </c>
      <c r="K105" s="450" t="s">
        <v>1247</v>
      </c>
    </row>
    <row r="106" spans="1:11" s="23" customFormat="1">
      <c r="A106" s="446"/>
      <c r="B106" s="447"/>
      <c r="C106" s="446"/>
      <c r="D106" s="448"/>
      <c r="E106" s="488"/>
      <c r="F106" s="203">
        <v>473800</v>
      </c>
      <c r="G106" s="449"/>
      <c r="H106" s="449"/>
      <c r="I106" s="449"/>
      <c r="J106" s="449"/>
      <c r="K106" s="450"/>
    </row>
    <row r="107" spans="1:11" s="23" customFormat="1">
      <c r="A107" s="446"/>
      <c r="B107" s="447"/>
      <c r="C107" s="446"/>
      <c r="D107" s="448"/>
      <c r="E107" s="488"/>
      <c r="F107" s="203" t="s">
        <v>23</v>
      </c>
      <c r="G107" s="449"/>
      <c r="H107" s="449"/>
      <c r="I107" s="449"/>
      <c r="J107" s="449"/>
      <c r="K107" s="450"/>
    </row>
    <row r="108" spans="1:11" s="23" customFormat="1" ht="126.75" customHeight="1">
      <c r="A108" s="446"/>
      <c r="B108" s="447"/>
      <c r="C108" s="446"/>
      <c r="D108" s="448"/>
      <c r="E108" s="488"/>
      <c r="F108" s="203">
        <v>402730</v>
      </c>
      <c r="G108" s="449"/>
      <c r="H108" s="449"/>
      <c r="I108" s="449"/>
      <c r="J108" s="449"/>
      <c r="K108" s="450"/>
    </row>
    <row r="109" spans="1:11" s="23" customFormat="1" ht="20.25" customHeight="1">
      <c r="A109" s="446"/>
      <c r="B109" s="447" t="s">
        <v>1278</v>
      </c>
      <c r="C109" s="446"/>
      <c r="D109" s="448"/>
      <c r="E109" s="448"/>
      <c r="F109" s="203" t="s">
        <v>22</v>
      </c>
      <c r="G109" s="449" t="s">
        <v>21</v>
      </c>
      <c r="H109" s="449" t="s">
        <v>21</v>
      </c>
      <c r="I109" s="449"/>
      <c r="J109" s="449" t="s">
        <v>21</v>
      </c>
      <c r="K109" s="450" t="s">
        <v>1279</v>
      </c>
    </row>
    <row r="110" spans="1:11" s="23" customFormat="1">
      <c r="A110" s="446"/>
      <c r="B110" s="447"/>
      <c r="C110" s="446"/>
      <c r="D110" s="448"/>
      <c r="E110" s="488"/>
      <c r="F110" s="203">
        <v>2422420</v>
      </c>
      <c r="G110" s="449"/>
      <c r="H110" s="449"/>
      <c r="I110" s="449"/>
      <c r="J110" s="449"/>
      <c r="K110" s="450"/>
    </row>
    <row r="111" spans="1:11" s="23" customFormat="1">
      <c r="A111" s="446"/>
      <c r="B111" s="447"/>
      <c r="C111" s="446"/>
      <c r="D111" s="448"/>
      <c r="E111" s="488"/>
      <c r="F111" s="203" t="s">
        <v>23</v>
      </c>
      <c r="G111" s="449"/>
      <c r="H111" s="449"/>
      <c r="I111" s="449"/>
      <c r="J111" s="449"/>
      <c r="K111" s="450"/>
    </row>
    <row r="112" spans="1:11" s="23" customFormat="1" ht="66" customHeight="1">
      <c r="A112" s="446"/>
      <c r="B112" s="447"/>
      <c r="C112" s="446"/>
      <c r="D112" s="448"/>
      <c r="E112" s="488"/>
      <c r="F112" s="203">
        <v>2422420</v>
      </c>
      <c r="G112" s="449"/>
      <c r="H112" s="449"/>
      <c r="I112" s="449"/>
      <c r="J112" s="449"/>
      <c r="K112" s="450"/>
    </row>
    <row r="113" spans="1:11" ht="20.25" customHeight="1">
      <c r="A113" s="451" t="s">
        <v>18</v>
      </c>
      <c r="B113" s="452" t="s">
        <v>107</v>
      </c>
      <c r="C113" s="451" t="s">
        <v>20</v>
      </c>
      <c r="D113" s="480"/>
      <c r="E113" s="193" t="s">
        <v>22</v>
      </c>
      <c r="F113" s="193" t="s">
        <v>22</v>
      </c>
      <c r="G113" s="454" t="s">
        <v>21</v>
      </c>
      <c r="H113" s="454" t="s">
        <v>21</v>
      </c>
      <c r="I113" s="454"/>
      <c r="J113" s="454" t="s">
        <v>21</v>
      </c>
      <c r="K113" s="455" t="s">
        <v>1550</v>
      </c>
    </row>
    <row r="114" spans="1:11" ht="23.25" customHeight="1">
      <c r="A114" s="451"/>
      <c r="B114" s="452"/>
      <c r="C114" s="451"/>
      <c r="D114" s="480"/>
      <c r="E114" s="193">
        <v>18057753</v>
      </c>
      <c r="F114" s="193">
        <f>F118+F122+F126+F130+F134+F138</f>
        <v>4637299.97</v>
      </c>
      <c r="G114" s="454"/>
      <c r="H114" s="454"/>
      <c r="I114" s="454"/>
      <c r="J114" s="454"/>
      <c r="K114" s="479"/>
    </row>
    <row r="115" spans="1:11">
      <c r="A115" s="451"/>
      <c r="B115" s="452"/>
      <c r="C115" s="451"/>
      <c r="D115" s="480"/>
      <c r="E115" s="513"/>
      <c r="F115" s="193" t="s">
        <v>23</v>
      </c>
      <c r="G115" s="454"/>
      <c r="H115" s="454"/>
      <c r="I115" s="454"/>
      <c r="J115" s="454"/>
      <c r="K115" s="479"/>
    </row>
    <row r="116" spans="1:11" ht="43.5" customHeight="1">
      <c r="A116" s="451"/>
      <c r="B116" s="452"/>
      <c r="C116" s="451"/>
      <c r="D116" s="480"/>
      <c r="E116" s="513"/>
      <c r="F116" s="193">
        <f>F120+F124+F128+F132+F136+F140</f>
        <v>3923168.82</v>
      </c>
      <c r="G116" s="454"/>
      <c r="H116" s="454"/>
      <c r="I116" s="454"/>
      <c r="J116" s="454"/>
      <c r="K116" s="479"/>
    </row>
    <row r="117" spans="1:11" ht="20.25" customHeight="1">
      <c r="A117" s="446"/>
      <c r="B117" s="447" t="s">
        <v>843</v>
      </c>
      <c r="C117" s="446"/>
      <c r="D117" s="448">
        <v>2012</v>
      </c>
      <c r="E117" s="448"/>
      <c r="F117" s="203" t="s">
        <v>22</v>
      </c>
      <c r="G117" s="449" t="s">
        <v>21</v>
      </c>
      <c r="H117" s="449" t="s">
        <v>21</v>
      </c>
      <c r="I117" s="449"/>
      <c r="J117" s="449" t="s">
        <v>21</v>
      </c>
      <c r="K117" s="450" t="s">
        <v>1529</v>
      </c>
    </row>
    <row r="118" spans="1:11">
      <c r="A118" s="446"/>
      <c r="B118" s="447"/>
      <c r="C118" s="446"/>
      <c r="D118" s="448"/>
      <c r="E118" s="488"/>
      <c r="F118" s="203">
        <v>1201281</v>
      </c>
      <c r="G118" s="449"/>
      <c r="H118" s="449"/>
      <c r="I118" s="449"/>
      <c r="J118" s="449"/>
      <c r="K118" s="450"/>
    </row>
    <row r="119" spans="1:11">
      <c r="A119" s="446"/>
      <c r="B119" s="447"/>
      <c r="C119" s="446"/>
      <c r="D119" s="448"/>
      <c r="E119" s="488"/>
      <c r="F119" s="203" t="s">
        <v>23</v>
      </c>
      <c r="G119" s="449"/>
      <c r="H119" s="449"/>
      <c r="I119" s="449"/>
      <c r="J119" s="449"/>
      <c r="K119" s="450"/>
    </row>
    <row r="120" spans="1:11" ht="27" customHeight="1">
      <c r="A120" s="446"/>
      <c r="B120" s="447"/>
      <c r="C120" s="446"/>
      <c r="D120" s="448"/>
      <c r="E120" s="488"/>
      <c r="F120" s="203">
        <v>1021088.85</v>
      </c>
      <c r="G120" s="449"/>
      <c r="H120" s="449"/>
      <c r="I120" s="449"/>
      <c r="J120" s="449"/>
      <c r="K120" s="450"/>
    </row>
    <row r="121" spans="1:11" ht="20.25" customHeight="1">
      <c r="A121" s="446"/>
      <c r="B121" s="447" t="s">
        <v>845</v>
      </c>
      <c r="C121" s="446"/>
      <c r="D121" s="448">
        <v>2011</v>
      </c>
      <c r="E121" s="448"/>
      <c r="F121" s="203" t="s">
        <v>22</v>
      </c>
      <c r="G121" s="449" t="s">
        <v>21</v>
      </c>
      <c r="H121" s="449" t="s">
        <v>21</v>
      </c>
      <c r="I121" s="449"/>
      <c r="J121" s="449" t="s">
        <v>21</v>
      </c>
      <c r="K121" s="450" t="s">
        <v>1530</v>
      </c>
    </row>
    <row r="122" spans="1:11">
      <c r="A122" s="446"/>
      <c r="B122" s="447"/>
      <c r="C122" s="446"/>
      <c r="D122" s="448"/>
      <c r="E122" s="488"/>
      <c r="F122" s="203">
        <v>629359</v>
      </c>
      <c r="G122" s="449"/>
      <c r="H122" s="449"/>
      <c r="I122" s="449"/>
      <c r="J122" s="449"/>
      <c r="K122" s="450"/>
    </row>
    <row r="123" spans="1:11">
      <c r="A123" s="446"/>
      <c r="B123" s="447"/>
      <c r="C123" s="446"/>
      <c r="D123" s="448"/>
      <c r="E123" s="488"/>
      <c r="F123" s="203" t="s">
        <v>23</v>
      </c>
      <c r="G123" s="449"/>
      <c r="H123" s="449"/>
      <c r="I123" s="449"/>
      <c r="J123" s="449"/>
      <c r="K123" s="450"/>
    </row>
    <row r="124" spans="1:11">
      <c r="A124" s="446"/>
      <c r="B124" s="447"/>
      <c r="C124" s="446"/>
      <c r="D124" s="448"/>
      <c r="E124" s="488"/>
      <c r="F124" s="203">
        <v>534955.15</v>
      </c>
      <c r="G124" s="449"/>
      <c r="H124" s="449"/>
      <c r="I124" s="449"/>
      <c r="J124" s="449"/>
      <c r="K124" s="450"/>
    </row>
    <row r="125" spans="1:11" ht="20.25" customHeight="1">
      <c r="A125" s="446"/>
      <c r="B125" s="447" t="s">
        <v>846</v>
      </c>
      <c r="C125" s="446"/>
      <c r="D125" s="448">
        <v>2012</v>
      </c>
      <c r="E125" s="448"/>
      <c r="F125" s="203" t="s">
        <v>22</v>
      </c>
      <c r="G125" s="449" t="s">
        <v>21</v>
      </c>
      <c r="H125" s="449" t="s">
        <v>21</v>
      </c>
      <c r="I125" s="449"/>
      <c r="J125" s="449" t="s">
        <v>21</v>
      </c>
      <c r="K125" s="450" t="s">
        <v>1531</v>
      </c>
    </row>
    <row r="126" spans="1:11">
      <c r="A126" s="446"/>
      <c r="B126" s="447"/>
      <c r="C126" s="446"/>
      <c r="D126" s="448"/>
      <c r="E126" s="488"/>
      <c r="F126" s="203">
        <v>1069567</v>
      </c>
      <c r="G126" s="449"/>
      <c r="H126" s="449"/>
      <c r="I126" s="449"/>
      <c r="J126" s="449"/>
      <c r="K126" s="450"/>
    </row>
    <row r="127" spans="1:11">
      <c r="A127" s="446"/>
      <c r="B127" s="447"/>
      <c r="C127" s="446"/>
      <c r="D127" s="448"/>
      <c r="E127" s="488"/>
      <c r="F127" s="203" t="s">
        <v>23</v>
      </c>
      <c r="G127" s="449"/>
      <c r="H127" s="449"/>
      <c r="I127" s="449"/>
      <c r="J127" s="449"/>
      <c r="K127" s="450"/>
    </row>
    <row r="128" spans="1:11" ht="30" customHeight="1">
      <c r="A128" s="446"/>
      <c r="B128" s="447"/>
      <c r="C128" s="446"/>
      <c r="D128" s="448"/>
      <c r="E128" s="488"/>
      <c r="F128" s="203">
        <v>909131.95</v>
      </c>
      <c r="G128" s="449"/>
      <c r="H128" s="449"/>
      <c r="I128" s="449"/>
      <c r="J128" s="449"/>
      <c r="K128" s="450"/>
    </row>
    <row r="129" spans="1:11" ht="20.25" customHeight="1">
      <c r="A129" s="446"/>
      <c r="B129" s="447" t="s">
        <v>847</v>
      </c>
      <c r="C129" s="446"/>
      <c r="D129" s="448">
        <v>2012</v>
      </c>
      <c r="E129" s="448"/>
      <c r="F129" s="203" t="s">
        <v>22</v>
      </c>
      <c r="G129" s="449" t="s">
        <v>21</v>
      </c>
      <c r="H129" s="449" t="s">
        <v>21</v>
      </c>
      <c r="I129" s="449"/>
      <c r="J129" s="449" t="s">
        <v>21</v>
      </c>
      <c r="K129" s="450" t="s">
        <v>1532</v>
      </c>
    </row>
    <row r="130" spans="1:11">
      <c r="A130" s="446"/>
      <c r="B130" s="447"/>
      <c r="C130" s="446"/>
      <c r="D130" s="448"/>
      <c r="E130" s="488"/>
      <c r="F130" s="203">
        <v>668600.97</v>
      </c>
      <c r="G130" s="449"/>
      <c r="H130" s="449"/>
      <c r="I130" s="449"/>
      <c r="J130" s="449"/>
      <c r="K130" s="450"/>
    </row>
    <row r="131" spans="1:11">
      <c r="A131" s="446"/>
      <c r="B131" s="447"/>
      <c r="C131" s="446"/>
      <c r="D131" s="448"/>
      <c r="E131" s="488"/>
      <c r="F131" s="203" t="s">
        <v>23</v>
      </c>
      <c r="G131" s="449"/>
      <c r="H131" s="449"/>
      <c r="I131" s="449"/>
      <c r="J131" s="449"/>
      <c r="K131" s="450"/>
    </row>
    <row r="132" spans="1:11">
      <c r="A132" s="446"/>
      <c r="B132" s="447"/>
      <c r="C132" s="446"/>
      <c r="D132" s="448"/>
      <c r="E132" s="488"/>
      <c r="F132" s="203">
        <v>568310.81999999995</v>
      </c>
      <c r="G132" s="449"/>
      <c r="H132" s="449"/>
      <c r="I132" s="449"/>
      <c r="J132" s="449"/>
      <c r="K132" s="450"/>
    </row>
    <row r="133" spans="1:11" s="23" customFormat="1" ht="20.25" customHeight="1">
      <c r="A133" s="446"/>
      <c r="B133" s="447" t="s">
        <v>1118</v>
      </c>
      <c r="C133" s="446"/>
      <c r="D133" s="448"/>
      <c r="E133" s="448"/>
      <c r="F133" s="203" t="s">
        <v>22</v>
      </c>
      <c r="G133" s="449" t="s">
        <v>21</v>
      </c>
      <c r="H133" s="449" t="s">
        <v>21</v>
      </c>
      <c r="I133" s="449"/>
      <c r="J133" s="449" t="s">
        <v>21</v>
      </c>
      <c r="K133" s="450" t="s">
        <v>1119</v>
      </c>
    </row>
    <row r="134" spans="1:11" s="23" customFormat="1">
      <c r="A134" s="446"/>
      <c r="B134" s="447"/>
      <c r="C134" s="446"/>
      <c r="D134" s="448"/>
      <c r="E134" s="488"/>
      <c r="F134" s="203">
        <v>203083</v>
      </c>
      <c r="G134" s="449"/>
      <c r="H134" s="449"/>
      <c r="I134" s="449"/>
      <c r="J134" s="449"/>
      <c r="K134" s="450"/>
    </row>
    <row r="135" spans="1:11" s="23" customFormat="1">
      <c r="A135" s="446"/>
      <c r="B135" s="447"/>
      <c r="C135" s="446"/>
      <c r="D135" s="448"/>
      <c r="E135" s="488"/>
      <c r="F135" s="203" t="s">
        <v>23</v>
      </c>
      <c r="G135" s="449"/>
      <c r="H135" s="449"/>
      <c r="I135" s="449"/>
      <c r="J135" s="449"/>
      <c r="K135" s="450"/>
    </row>
    <row r="136" spans="1:11" s="23" customFormat="1" ht="88.5" customHeight="1">
      <c r="A136" s="446"/>
      <c r="B136" s="447"/>
      <c r="C136" s="446"/>
      <c r="D136" s="448"/>
      <c r="E136" s="488"/>
      <c r="F136" s="203">
        <v>172620.55</v>
      </c>
      <c r="G136" s="449"/>
      <c r="H136" s="449"/>
      <c r="I136" s="449"/>
      <c r="J136" s="449"/>
      <c r="K136" s="450"/>
    </row>
    <row r="137" spans="1:11" s="23" customFormat="1" ht="20.25" customHeight="1">
      <c r="A137" s="446"/>
      <c r="B137" s="447" t="s">
        <v>1248</v>
      </c>
      <c r="C137" s="446"/>
      <c r="D137" s="448"/>
      <c r="E137" s="448"/>
      <c r="F137" s="203" t="s">
        <v>22</v>
      </c>
      <c r="G137" s="449" t="s">
        <v>21</v>
      </c>
      <c r="H137" s="449" t="s">
        <v>21</v>
      </c>
      <c r="I137" s="449"/>
      <c r="J137" s="449" t="s">
        <v>21</v>
      </c>
      <c r="K137" s="450" t="s">
        <v>1249</v>
      </c>
    </row>
    <row r="138" spans="1:11" s="23" customFormat="1">
      <c r="A138" s="446"/>
      <c r="B138" s="447"/>
      <c r="C138" s="446"/>
      <c r="D138" s="448"/>
      <c r="E138" s="488"/>
      <c r="F138" s="203">
        <v>865409</v>
      </c>
      <c r="G138" s="449"/>
      <c r="H138" s="449"/>
      <c r="I138" s="449"/>
      <c r="J138" s="449"/>
      <c r="K138" s="450"/>
    </row>
    <row r="139" spans="1:11" s="23" customFormat="1">
      <c r="A139" s="446"/>
      <c r="B139" s="447"/>
      <c r="C139" s="446"/>
      <c r="D139" s="448"/>
      <c r="E139" s="488"/>
      <c r="F139" s="203" t="s">
        <v>23</v>
      </c>
      <c r="G139" s="449"/>
      <c r="H139" s="449"/>
      <c r="I139" s="449"/>
      <c r="J139" s="449"/>
      <c r="K139" s="450"/>
    </row>
    <row r="140" spans="1:11" s="23" customFormat="1" ht="50.25" customHeight="1">
      <c r="A140" s="446"/>
      <c r="B140" s="447"/>
      <c r="C140" s="446"/>
      <c r="D140" s="448"/>
      <c r="E140" s="488"/>
      <c r="F140" s="203">
        <v>717061.5</v>
      </c>
      <c r="G140" s="449"/>
      <c r="H140" s="449"/>
      <c r="I140" s="449"/>
      <c r="J140" s="449"/>
      <c r="K140" s="450"/>
    </row>
    <row r="141" spans="1:11" ht="20.25" customHeight="1">
      <c r="A141" s="451" t="s">
        <v>18</v>
      </c>
      <c r="B141" s="452" t="s">
        <v>108</v>
      </c>
      <c r="C141" s="451" t="s">
        <v>20</v>
      </c>
      <c r="D141" s="480"/>
      <c r="E141" s="193" t="s">
        <v>22</v>
      </c>
      <c r="F141" s="193" t="s">
        <v>22</v>
      </c>
      <c r="G141" s="454" t="s">
        <v>21</v>
      </c>
      <c r="H141" s="454" t="s">
        <v>21</v>
      </c>
      <c r="I141" s="454"/>
      <c r="J141" s="454" t="s">
        <v>21</v>
      </c>
      <c r="K141" s="455" t="s">
        <v>1551</v>
      </c>
    </row>
    <row r="142" spans="1:11">
      <c r="A142" s="451"/>
      <c r="B142" s="452"/>
      <c r="C142" s="451"/>
      <c r="D142" s="480"/>
      <c r="E142" s="207">
        <v>40548753</v>
      </c>
      <c r="F142" s="193">
        <f>F146+F150+F154+F158+F162+F166+F170</f>
        <v>15302212.68</v>
      </c>
      <c r="G142" s="454"/>
      <c r="H142" s="454"/>
      <c r="I142" s="454"/>
      <c r="J142" s="454"/>
      <c r="K142" s="455"/>
    </row>
    <row r="143" spans="1:11">
      <c r="A143" s="451"/>
      <c r="B143" s="452"/>
      <c r="C143" s="451"/>
      <c r="D143" s="480"/>
      <c r="E143" s="513"/>
      <c r="F143" s="193" t="s">
        <v>23</v>
      </c>
      <c r="G143" s="454"/>
      <c r="H143" s="454"/>
      <c r="I143" s="454"/>
      <c r="J143" s="454"/>
      <c r="K143" s="455"/>
    </row>
    <row r="144" spans="1:11">
      <c r="A144" s="451"/>
      <c r="B144" s="452"/>
      <c r="C144" s="451"/>
      <c r="D144" s="480"/>
      <c r="E144" s="513"/>
      <c r="F144" s="193">
        <f>F148+F152+F156+F160+F164+F168+F172</f>
        <v>13556978.24</v>
      </c>
      <c r="G144" s="454"/>
      <c r="H144" s="454"/>
      <c r="I144" s="454"/>
      <c r="J144" s="454"/>
      <c r="K144" s="455"/>
    </row>
    <row r="145" spans="1:11" ht="20.25" customHeight="1">
      <c r="A145" s="446"/>
      <c r="B145" s="447" t="s">
        <v>828</v>
      </c>
      <c r="C145" s="446"/>
      <c r="D145" s="448">
        <v>2011</v>
      </c>
      <c r="E145" s="448"/>
      <c r="F145" s="203" t="s">
        <v>22</v>
      </c>
      <c r="G145" s="449" t="s">
        <v>21</v>
      </c>
      <c r="H145" s="449" t="s">
        <v>21</v>
      </c>
      <c r="I145" s="449"/>
      <c r="J145" s="449" t="s">
        <v>21</v>
      </c>
      <c r="K145" s="450" t="s">
        <v>1533</v>
      </c>
    </row>
    <row r="146" spans="1:11">
      <c r="A146" s="446"/>
      <c r="B146" s="447"/>
      <c r="C146" s="446"/>
      <c r="D146" s="448"/>
      <c r="E146" s="488"/>
      <c r="F146" s="203">
        <v>3160160.98</v>
      </c>
      <c r="G146" s="449"/>
      <c r="H146" s="449"/>
      <c r="I146" s="449"/>
      <c r="J146" s="449"/>
      <c r="K146" s="450"/>
    </row>
    <row r="147" spans="1:11">
      <c r="A147" s="446"/>
      <c r="B147" s="447"/>
      <c r="C147" s="446"/>
      <c r="D147" s="448"/>
      <c r="E147" s="488"/>
      <c r="F147" s="203" t="s">
        <v>23</v>
      </c>
      <c r="G147" s="449"/>
      <c r="H147" s="449"/>
      <c r="I147" s="449"/>
      <c r="J147" s="449"/>
      <c r="K147" s="450"/>
    </row>
    <row r="148" spans="1:11">
      <c r="A148" s="446"/>
      <c r="B148" s="447"/>
      <c r="C148" s="446"/>
      <c r="D148" s="448"/>
      <c r="E148" s="488"/>
      <c r="F148" s="203">
        <v>2686136.83</v>
      </c>
      <c r="G148" s="449"/>
      <c r="H148" s="449"/>
      <c r="I148" s="449"/>
      <c r="J148" s="449"/>
      <c r="K148" s="450"/>
    </row>
    <row r="149" spans="1:11" ht="20.25" customHeight="1">
      <c r="A149" s="446"/>
      <c r="B149" s="447" t="s">
        <v>829</v>
      </c>
      <c r="C149" s="446"/>
      <c r="D149" s="448">
        <v>2011</v>
      </c>
      <c r="E149" s="448"/>
      <c r="F149" s="203" t="s">
        <v>22</v>
      </c>
      <c r="G149" s="449" t="s">
        <v>21</v>
      </c>
      <c r="H149" s="449" t="s">
        <v>21</v>
      </c>
      <c r="I149" s="449"/>
      <c r="J149" s="449" t="s">
        <v>21</v>
      </c>
      <c r="K149" s="450" t="s">
        <v>1534</v>
      </c>
    </row>
    <row r="150" spans="1:11">
      <c r="A150" s="446"/>
      <c r="B150" s="447"/>
      <c r="C150" s="446"/>
      <c r="D150" s="448"/>
      <c r="E150" s="488"/>
      <c r="F150" s="203">
        <v>2706601.4</v>
      </c>
      <c r="G150" s="449"/>
      <c r="H150" s="449"/>
      <c r="I150" s="449"/>
      <c r="J150" s="449"/>
      <c r="K150" s="450"/>
    </row>
    <row r="151" spans="1:11">
      <c r="A151" s="446"/>
      <c r="B151" s="447"/>
      <c r="C151" s="446"/>
      <c r="D151" s="448"/>
      <c r="E151" s="488"/>
      <c r="F151" s="203" t="s">
        <v>23</v>
      </c>
      <c r="G151" s="449"/>
      <c r="H151" s="449"/>
      <c r="I151" s="449"/>
      <c r="J151" s="449"/>
      <c r="K151" s="450"/>
    </row>
    <row r="152" spans="1:11" ht="13.5" customHeight="1">
      <c r="A152" s="446"/>
      <c r="B152" s="447"/>
      <c r="C152" s="446"/>
      <c r="D152" s="448"/>
      <c r="E152" s="488"/>
      <c r="F152" s="203">
        <v>2300611.19</v>
      </c>
      <c r="G152" s="449"/>
      <c r="H152" s="449"/>
      <c r="I152" s="449"/>
      <c r="J152" s="449"/>
      <c r="K152" s="450"/>
    </row>
    <row r="153" spans="1:11" ht="20.25" customHeight="1">
      <c r="A153" s="446"/>
      <c r="B153" s="447" t="s">
        <v>831</v>
      </c>
      <c r="C153" s="446"/>
      <c r="D153" s="448">
        <v>2012</v>
      </c>
      <c r="E153" s="448"/>
      <c r="F153" s="203" t="s">
        <v>22</v>
      </c>
      <c r="G153" s="449" t="s">
        <v>21</v>
      </c>
      <c r="H153" s="449" t="s">
        <v>21</v>
      </c>
      <c r="I153" s="449"/>
      <c r="J153" s="449" t="s">
        <v>21</v>
      </c>
      <c r="K153" s="450"/>
    </row>
    <row r="154" spans="1:11">
      <c r="A154" s="446"/>
      <c r="B154" s="447"/>
      <c r="C154" s="446"/>
      <c r="D154" s="448"/>
      <c r="E154" s="488"/>
      <c r="F154" s="203">
        <v>2887713.75</v>
      </c>
      <c r="G154" s="449"/>
      <c r="H154" s="449"/>
      <c r="I154" s="449"/>
      <c r="J154" s="449"/>
      <c r="K154" s="450"/>
    </row>
    <row r="155" spans="1:11">
      <c r="A155" s="446"/>
      <c r="B155" s="447"/>
      <c r="C155" s="446"/>
      <c r="D155" s="448"/>
      <c r="E155" s="488"/>
      <c r="F155" s="203" t="s">
        <v>23</v>
      </c>
      <c r="G155" s="449"/>
      <c r="H155" s="449"/>
      <c r="I155" s="449"/>
      <c r="J155" s="449"/>
      <c r="K155" s="450"/>
    </row>
    <row r="156" spans="1:11" ht="44.25" customHeight="1">
      <c r="A156" s="446"/>
      <c r="B156" s="447"/>
      <c r="C156" s="446"/>
      <c r="D156" s="448"/>
      <c r="E156" s="488"/>
      <c r="F156" s="203">
        <v>2887713.75</v>
      </c>
      <c r="G156" s="449"/>
      <c r="H156" s="449"/>
      <c r="I156" s="449"/>
      <c r="J156" s="449"/>
      <c r="K156" s="450"/>
    </row>
    <row r="157" spans="1:11" ht="20.25" customHeight="1">
      <c r="A157" s="446"/>
      <c r="B157" s="447" t="s">
        <v>832</v>
      </c>
      <c r="C157" s="446"/>
      <c r="D157" s="448">
        <v>2012</v>
      </c>
      <c r="E157" s="448"/>
      <c r="F157" s="203" t="s">
        <v>22</v>
      </c>
      <c r="G157" s="449" t="s">
        <v>21</v>
      </c>
      <c r="H157" s="449" t="s">
        <v>21</v>
      </c>
      <c r="I157" s="449"/>
      <c r="J157" s="449" t="s">
        <v>21</v>
      </c>
      <c r="K157" s="450" t="s">
        <v>1535</v>
      </c>
    </row>
    <row r="158" spans="1:11" ht="21.75" customHeight="1">
      <c r="A158" s="446"/>
      <c r="B158" s="447"/>
      <c r="C158" s="446"/>
      <c r="D158" s="448"/>
      <c r="E158" s="488"/>
      <c r="F158" s="203">
        <v>2334894</v>
      </c>
      <c r="G158" s="449"/>
      <c r="H158" s="449"/>
      <c r="I158" s="449"/>
      <c r="J158" s="449"/>
      <c r="K158" s="450"/>
    </row>
    <row r="159" spans="1:11">
      <c r="A159" s="446"/>
      <c r="B159" s="447"/>
      <c r="C159" s="446"/>
      <c r="D159" s="448"/>
      <c r="E159" s="488"/>
      <c r="F159" s="203" t="s">
        <v>23</v>
      </c>
      <c r="G159" s="449"/>
      <c r="H159" s="449"/>
      <c r="I159" s="449"/>
      <c r="J159" s="449"/>
      <c r="K159" s="450"/>
    </row>
    <row r="160" spans="1:11" ht="45.75" customHeight="1">
      <c r="A160" s="446"/>
      <c r="B160" s="447"/>
      <c r="C160" s="446"/>
      <c r="D160" s="448"/>
      <c r="E160" s="488"/>
      <c r="F160" s="203">
        <v>2170724</v>
      </c>
      <c r="G160" s="449"/>
      <c r="H160" s="449"/>
      <c r="I160" s="449"/>
      <c r="J160" s="449"/>
      <c r="K160" s="450"/>
    </row>
    <row r="161" spans="1:11" ht="20.25" customHeight="1">
      <c r="A161" s="446"/>
      <c r="B161" s="447" t="s">
        <v>836</v>
      </c>
      <c r="C161" s="446"/>
      <c r="D161" s="448">
        <v>2010</v>
      </c>
      <c r="E161" s="448"/>
      <c r="F161" s="203" t="s">
        <v>22</v>
      </c>
      <c r="G161" s="449" t="s">
        <v>21</v>
      </c>
      <c r="H161" s="449" t="s">
        <v>21</v>
      </c>
      <c r="I161" s="449"/>
      <c r="J161" s="449" t="s">
        <v>21</v>
      </c>
      <c r="K161" s="450" t="s">
        <v>1536</v>
      </c>
    </row>
    <row r="162" spans="1:11" ht="21.75" customHeight="1">
      <c r="A162" s="446"/>
      <c r="B162" s="447"/>
      <c r="C162" s="446"/>
      <c r="D162" s="448"/>
      <c r="E162" s="488"/>
      <c r="F162" s="203">
        <v>1702353</v>
      </c>
      <c r="G162" s="449"/>
      <c r="H162" s="449"/>
      <c r="I162" s="449"/>
      <c r="J162" s="449"/>
      <c r="K162" s="450"/>
    </row>
    <row r="163" spans="1:11">
      <c r="A163" s="446"/>
      <c r="B163" s="447"/>
      <c r="C163" s="446"/>
      <c r="D163" s="448"/>
      <c r="E163" s="488"/>
      <c r="F163" s="203" t="s">
        <v>23</v>
      </c>
      <c r="G163" s="449"/>
      <c r="H163" s="449"/>
      <c r="I163" s="449"/>
      <c r="J163" s="449"/>
      <c r="K163" s="450"/>
    </row>
    <row r="164" spans="1:11" ht="23.25" customHeight="1">
      <c r="A164" s="446"/>
      <c r="B164" s="447"/>
      <c r="C164" s="446"/>
      <c r="D164" s="448"/>
      <c r="E164" s="488"/>
      <c r="F164" s="203">
        <v>1447000.05</v>
      </c>
      <c r="G164" s="449"/>
      <c r="H164" s="449"/>
      <c r="I164" s="449"/>
      <c r="J164" s="449"/>
      <c r="K164" s="450"/>
    </row>
    <row r="165" spans="1:11" ht="20.25" customHeight="1">
      <c r="A165" s="446"/>
      <c r="B165" s="447" t="s">
        <v>838</v>
      </c>
      <c r="C165" s="446"/>
      <c r="D165" s="448">
        <v>2011</v>
      </c>
      <c r="E165" s="448"/>
      <c r="F165" s="203" t="s">
        <v>22</v>
      </c>
      <c r="G165" s="449" t="s">
        <v>21</v>
      </c>
      <c r="H165" s="449" t="s">
        <v>21</v>
      </c>
      <c r="I165" s="449"/>
      <c r="J165" s="449" t="s">
        <v>21</v>
      </c>
      <c r="K165" s="450" t="s">
        <v>1537</v>
      </c>
    </row>
    <row r="166" spans="1:11">
      <c r="A166" s="446"/>
      <c r="B166" s="447"/>
      <c r="C166" s="446"/>
      <c r="D166" s="448"/>
      <c r="E166" s="488"/>
      <c r="F166" s="203">
        <v>900932.55</v>
      </c>
      <c r="G166" s="449"/>
      <c r="H166" s="449"/>
      <c r="I166" s="449"/>
      <c r="J166" s="449"/>
      <c r="K166" s="450"/>
    </row>
    <row r="167" spans="1:11">
      <c r="A167" s="446"/>
      <c r="B167" s="447"/>
      <c r="C167" s="446"/>
      <c r="D167" s="448"/>
      <c r="E167" s="488"/>
      <c r="F167" s="203" t="s">
        <v>23</v>
      </c>
      <c r="G167" s="449"/>
      <c r="H167" s="449"/>
      <c r="I167" s="449"/>
      <c r="J167" s="449"/>
      <c r="K167" s="450"/>
    </row>
    <row r="168" spans="1:11">
      <c r="A168" s="446"/>
      <c r="B168" s="447"/>
      <c r="C168" s="446"/>
      <c r="D168" s="448"/>
      <c r="E168" s="488"/>
      <c r="F168" s="203">
        <v>765792.67</v>
      </c>
      <c r="G168" s="449"/>
      <c r="H168" s="449"/>
      <c r="I168" s="449"/>
      <c r="J168" s="449"/>
      <c r="K168" s="450"/>
    </row>
    <row r="169" spans="1:11" ht="20.25" customHeight="1">
      <c r="A169" s="446"/>
      <c r="B169" s="447" t="s">
        <v>841</v>
      </c>
      <c r="C169" s="446"/>
      <c r="D169" s="448">
        <v>2010</v>
      </c>
      <c r="E169" s="448"/>
      <c r="F169" s="203" t="s">
        <v>22</v>
      </c>
      <c r="G169" s="449" t="s">
        <v>21</v>
      </c>
      <c r="H169" s="449" t="s">
        <v>21</v>
      </c>
      <c r="I169" s="449"/>
      <c r="J169" s="449" t="s">
        <v>21</v>
      </c>
      <c r="K169" s="450" t="s">
        <v>1538</v>
      </c>
    </row>
    <row r="170" spans="1:11">
      <c r="A170" s="446"/>
      <c r="B170" s="447"/>
      <c r="C170" s="446"/>
      <c r="D170" s="448"/>
      <c r="E170" s="488"/>
      <c r="F170" s="203">
        <v>1609557</v>
      </c>
      <c r="G170" s="449"/>
      <c r="H170" s="449"/>
      <c r="I170" s="449"/>
      <c r="J170" s="449"/>
      <c r="K170" s="450"/>
    </row>
    <row r="171" spans="1:11">
      <c r="A171" s="446"/>
      <c r="B171" s="447"/>
      <c r="C171" s="446"/>
      <c r="D171" s="448"/>
      <c r="E171" s="488"/>
      <c r="F171" s="203" t="s">
        <v>23</v>
      </c>
      <c r="G171" s="449"/>
      <c r="H171" s="449"/>
      <c r="I171" s="449"/>
      <c r="J171" s="449"/>
      <c r="K171" s="450"/>
    </row>
    <row r="172" spans="1:11" ht="47.25" customHeight="1">
      <c r="A172" s="446"/>
      <c r="B172" s="447"/>
      <c r="C172" s="446"/>
      <c r="D172" s="448"/>
      <c r="E172" s="488"/>
      <c r="F172" s="203">
        <v>1298999.75</v>
      </c>
      <c r="G172" s="449"/>
      <c r="H172" s="449"/>
      <c r="I172" s="449"/>
      <c r="J172" s="449"/>
      <c r="K172" s="450"/>
    </row>
    <row r="173" spans="1:11" ht="20.25" customHeight="1">
      <c r="A173" s="451" t="s">
        <v>18</v>
      </c>
      <c r="B173" s="452" t="s">
        <v>109</v>
      </c>
      <c r="C173" s="451" t="s">
        <v>20</v>
      </c>
      <c r="D173" s="480"/>
      <c r="E173" s="193" t="s">
        <v>22</v>
      </c>
      <c r="F173" s="193" t="s">
        <v>22</v>
      </c>
      <c r="G173" s="454" t="s">
        <v>21</v>
      </c>
      <c r="H173" s="454" t="s">
        <v>21</v>
      </c>
      <c r="I173" s="454"/>
      <c r="J173" s="454" t="s">
        <v>21</v>
      </c>
      <c r="K173" s="479"/>
    </row>
    <row r="174" spans="1:11">
      <c r="A174" s="451"/>
      <c r="B174" s="452"/>
      <c r="C174" s="451"/>
      <c r="D174" s="480"/>
      <c r="E174" s="193">
        <v>14000000</v>
      </c>
      <c r="F174" s="193">
        <v>0</v>
      </c>
      <c r="G174" s="454"/>
      <c r="H174" s="454"/>
      <c r="I174" s="454"/>
      <c r="J174" s="454"/>
      <c r="K174" s="479"/>
    </row>
    <row r="175" spans="1:11">
      <c r="A175" s="451"/>
      <c r="B175" s="452"/>
      <c r="C175" s="451"/>
      <c r="D175" s="480"/>
      <c r="E175" s="513"/>
      <c r="F175" s="193" t="s">
        <v>23</v>
      </c>
      <c r="G175" s="454"/>
      <c r="H175" s="454"/>
      <c r="I175" s="454"/>
      <c r="J175" s="454"/>
      <c r="K175" s="479"/>
    </row>
    <row r="176" spans="1:11">
      <c r="A176" s="451"/>
      <c r="B176" s="452"/>
      <c r="C176" s="451"/>
      <c r="D176" s="480"/>
      <c r="E176" s="513"/>
      <c r="F176" s="193">
        <v>0</v>
      </c>
      <c r="G176" s="454"/>
      <c r="H176" s="454"/>
      <c r="I176" s="454"/>
      <c r="J176" s="454"/>
      <c r="K176" s="479"/>
    </row>
    <row r="177" spans="1:11" ht="20.25" customHeight="1">
      <c r="A177" s="451" t="s">
        <v>18</v>
      </c>
      <c r="B177" s="452" t="s">
        <v>110</v>
      </c>
      <c r="C177" s="451" t="s">
        <v>20</v>
      </c>
      <c r="D177" s="480"/>
      <c r="E177" s="193" t="s">
        <v>22</v>
      </c>
      <c r="F177" s="193" t="s">
        <v>22</v>
      </c>
      <c r="G177" s="454" t="s">
        <v>21</v>
      </c>
      <c r="H177" s="454" t="s">
        <v>21</v>
      </c>
      <c r="I177" s="454"/>
      <c r="J177" s="454" t="s">
        <v>21</v>
      </c>
      <c r="K177" s="455" t="s">
        <v>1552</v>
      </c>
    </row>
    <row r="178" spans="1:11">
      <c r="A178" s="451"/>
      <c r="B178" s="452"/>
      <c r="C178" s="451"/>
      <c r="D178" s="480"/>
      <c r="E178" s="207">
        <v>244900000</v>
      </c>
      <c r="F178" s="193">
        <f>F182+F186+F190+F194+F198+F202+F206+F210+F214+F218+F222+F226+F230+F234+F238+F242+F246</f>
        <v>32029031.899999999</v>
      </c>
      <c r="G178" s="454"/>
      <c r="H178" s="454"/>
      <c r="I178" s="454"/>
      <c r="J178" s="454"/>
      <c r="K178" s="455"/>
    </row>
    <row r="179" spans="1:11">
      <c r="A179" s="451"/>
      <c r="B179" s="452"/>
      <c r="C179" s="451"/>
      <c r="D179" s="480"/>
      <c r="E179" s="513"/>
      <c r="F179" s="193" t="s">
        <v>23</v>
      </c>
      <c r="G179" s="454"/>
      <c r="H179" s="454"/>
      <c r="I179" s="454"/>
      <c r="J179" s="454"/>
      <c r="K179" s="455"/>
    </row>
    <row r="180" spans="1:11">
      <c r="A180" s="451"/>
      <c r="B180" s="452"/>
      <c r="C180" s="451"/>
      <c r="D180" s="480"/>
      <c r="E180" s="513"/>
      <c r="F180" s="193">
        <f>F184+F188+F192+F196+F200+F204+F208+F212+F216+F220+F224+F228+F232+F236+F240+F244+F248</f>
        <v>11739007.6</v>
      </c>
      <c r="G180" s="454"/>
      <c r="H180" s="454"/>
      <c r="I180" s="454"/>
      <c r="J180" s="454"/>
      <c r="K180" s="455"/>
    </row>
    <row r="181" spans="1:11" ht="20.25" customHeight="1">
      <c r="A181" s="446"/>
      <c r="B181" s="447" t="s">
        <v>652</v>
      </c>
      <c r="C181" s="446"/>
      <c r="D181" s="448">
        <v>2012</v>
      </c>
      <c r="E181" s="448"/>
      <c r="F181" s="203" t="s">
        <v>22</v>
      </c>
      <c r="G181" s="449" t="s">
        <v>21</v>
      </c>
      <c r="H181" s="449" t="s">
        <v>21</v>
      </c>
      <c r="I181" s="449"/>
      <c r="J181" s="449" t="s">
        <v>21</v>
      </c>
      <c r="K181" s="450" t="s">
        <v>1539</v>
      </c>
    </row>
    <row r="182" spans="1:11">
      <c r="A182" s="446"/>
      <c r="B182" s="447"/>
      <c r="C182" s="446"/>
      <c r="D182" s="448"/>
      <c r="E182" s="488"/>
      <c r="F182" s="203">
        <v>699772</v>
      </c>
      <c r="G182" s="449"/>
      <c r="H182" s="449"/>
      <c r="I182" s="449"/>
      <c r="J182" s="449"/>
      <c r="K182" s="450"/>
    </row>
    <row r="183" spans="1:11">
      <c r="A183" s="446"/>
      <c r="B183" s="447"/>
      <c r="C183" s="446"/>
      <c r="D183" s="448"/>
      <c r="E183" s="488"/>
      <c r="F183" s="203" t="s">
        <v>23</v>
      </c>
      <c r="G183" s="449"/>
      <c r="H183" s="449"/>
      <c r="I183" s="449"/>
      <c r="J183" s="449"/>
      <c r="K183" s="450"/>
    </row>
    <row r="184" spans="1:11" ht="76.5" customHeight="1">
      <c r="A184" s="446"/>
      <c r="B184" s="447"/>
      <c r="C184" s="446"/>
      <c r="D184" s="448"/>
      <c r="E184" s="488"/>
      <c r="F184" s="203">
        <v>587808</v>
      </c>
      <c r="G184" s="449"/>
      <c r="H184" s="449"/>
      <c r="I184" s="449"/>
      <c r="J184" s="449"/>
      <c r="K184" s="450"/>
    </row>
    <row r="185" spans="1:11" ht="20.25" customHeight="1">
      <c r="A185" s="446"/>
      <c r="B185" s="447" t="s">
        <v>653</v>
      </c>
      <c r="C185" s="446"/>
      <c r="D185" s="448">
        <v>2012</v>
      </c>
      <c r="E185" s="448"/>
      <c r="F185" s="203" t="s">
        <v>22</v>
      </c>
      <c r="G185" s="449" t="s">
        <v>21</v>
      </c>
      <c r="H185" s="449" t="s">
        <v>21</v>
      </c>
      <c r="I185" s="449"/>
      <c r="J185" s="449" t="s">
        <v>21</v>
      </c>
      <c r="K185" s="450" t="s">
        <v>1540</v>
      </c>
    </row>
    <row r="186" spans="1:11">
      <c r="A186" s="446"/>
      <c r="B186" s="447"/>
      <c r="C186" s="446"/>
      <c r="D186" s="448"/>
      <c r="E186" s="488"/>
      <c r="F186" s="203">
        <v>249503.34</v>
      </c>
      <c r="G186" s="449"/>
      <c r="H186" s="449"/>
      <c r="I186" s="449"/>
      <c r="J186" s="449"/>
      <c r="K186" s="450"/>
    </row>
    <row r="187" spans="1:11">
      <c r="A187" s="446"/>
      <c r="B187" s="447"/>
      <c r="C187" s="446"/>
      <c r="D187" s="448"/>
      <c r="E187" s="488"/>
      <c r="F187" s="203" t="s">
        <v>23</v>
      </c>
      <c r="G187" s="449"/>
      <c r="H187" s="449"/>
      <c r="I187" s="449"/>
      <c r="J187" s="449"/>
      <c r="K187" s="450"/>
    </row>
    <row r="188" spans="1:11">
      <c r="A188" s="446"/>
      <c r="B188" s="447"/>
      <c r="C188" s="446"/>
      <c r="D188" s="448"/>
      <c r="E188" s="488"/>
      <c r="F188" s="203">
        <v>199602.67</v>
      </c>
      <c r="G188" s="449"/>
      <c r="H188" s="449"/>
      <c r="I188" s="449"/>
      <c r="J188" s="449"/>
      <c r="K188" s="450"/>
    </row>
    <row r="189" spans="1:11" s="23" customFormat="1" ht="20.25" customHeight="1">
      <c r="A189" s="446"/>
      <c r="B189" s="447" t="s">
        <v>654</v>
      </c>
      <c r="C189" s="446"/>
      <c r="D189" s="448">
        <v>2013</v>
      </c>
      <c r="E189" s="448"/>
      <c r="F189" s="203" t="s">
        <v>22</v>
      </c>
      <c r="G189" s="449" t="s">
        <v>21</v>
      </c>
      <c r="H189" s="449" t="s">
        <v>21</v>
      </c>
      <c r="I189" s="449"/>
      <c r="J189" s="449" t="s">
        <v>21</v>
      </c>
      <c r="K189" s="450" t="s">
        <v>1511</v>
      </c>
    </row>
    <row r="190" spans="1:11" s="23" customFormat="1">
      <c r="A190" s="446"/>
      <c r="B190" s="447"/>
      <c r="C190" s="446"/>
      <c r="D190" s="448"/>
      <c r="E190" s="488"/>
      <c r="F190" s="203">
        <v>408561.03</v>
      </c>
      <c r="G190" s="449"/>
      <c r="H190" s="449"/>
      <c r="I190" s="449"/>
      <c r="J190" s="449"/>
      <c r="K190" s="450"/>
    </row>
    <row r="191" spans="1:11" s="23" customFormat="1">
      <c r="A191" s="446"/>
      <c r="B191" s="447"/>
      <c r="C191" s="446"/>
      <c r="D191" s="448"/>
      <c r="E191" s="488"/>
      <c r="F191" s="203" t="s">
        <v>23</v>
      </c>
      <c r="G191" s="449"/>
      <c r="H191" s="449"/>
      <c r="I191" s="449"/>
      <c r="J191" s="449"/>
      <c r="K191" s="450"/>
    </row>
    <row r="192" spans="1:11" s="23" customFormat="1" ht="301.5" customHeight="1">
      <c r="A192" s="446"/>
      <c r="B192" s="447"/>
      <c r="C192" s="446"/>
      <c r="D192" s="448"/>
      <c r="E192" s="488"/>
      <c r="F192" s="203">
        <v>347276.88</v>
      </c>
      <c r="G192" s="449"/>
      <c r="H192" s="449"/>
      <c r="I192" s="449"/>
      <c r="J192" s="449"/>
      <c r="K192" s="450"/>
    </row>
    <row r="193" spans="1:11" ht="20.25" customHeight="1">
      <c r="A193" s="446"/>
      <c r="B193" s="447" t="s">
        <v>655</v>
      </c>
      <c r="C193" s="446"/>
      <c r="D193" s="448">
        <v>2012</v>
      </c>
      <c r="E193" s="448"/>
      <c r="F193" s="203" t="s">
        <v>22</v>
      </c>
      <c r="G193" s="449" t="s">
        <v>21</v>
      </c>
      <c r="H193" s="449" t="s">
        <v>21</v>
      </c>
      <c r="I193" s="449"/>
      <c r="J193" s="449" t="s">
        <v>21</v>
      </c>
      <c r="K193" s="450" t="s">
        <v>956</v>
      </c>
    </row>
    <row r="194" spans="1:11">
      <c r="A194" s="446"/>
      <c r="B194" s="447"/>
      <c r="C194" s="446"/>
      <c r="D194" s="448"/>
      <c r="E194" s="488"/>
      <c r="F194" s="203">
        <v>560468.85</v>
      </c>
      <c r="G194" s="449"/>
      <c r="H194" s="449"/>
      <c r="I194" s="449"/>
      <c r="J194" s="449"/>
      <c r="K194" s="450"/>
    </row>
    <row r="195" spans="1:11">
      <c r="A195" s="446"/>
      <c r="B195" s="447"/>
      <c r="C195" s="446"/>
      <c r="D195" s="448"/>
      <c r="E195" s="488"/>
      <c r="F195" s="203" t="s">
        <v>23</v>
      </c>
      <c r="G195" s="449"/>
      <c r="H195" s="449"/>
      <c r="I195" s="449"/>
      <c r="J195" s="449"/>
      <c r="K195" s="450"/>
    </row>
    <row r="196" spans="1:11" ht="16.5" customHeight="1">
      <c r="A196" s="446"/>
      <c r="B196" s="447"/>
      <c r="C196" s="446"/>
      <c r="D196" s="448"/>
      <c r="E196" s="488"/>
      <c r="F196" s="203">
        <v>465189.14</v>
      </c>
      <c r="G196" s="449"/>
      <c r="H196" s="449"/>
      <c r="I196" s="449"/>
      <c r="J196" s="449"/>
      <c r="K196" s="450"/>
    </row>
    <row r="197" spans="1:11" ht="20.25" customHeight="1">
      <c r="A197" s="446"/>
      <c r="B197" s="447" t="s">
        <v>656</v>
      </c>
      <c r="C197" s="446"/>
      <c r="D197" s="448">
        <v>2012</v>
      </c>
      <c r="E197" s="448"/>
      <c r="F197" s="203" t="s">
        <v>22</v>
      </c>
      <c r="G197" s="449" t="s">
        <v>21</v>
      </c>
      <c r="H197" s="449" t="s">
        <v>21</v>
      </c>
      <c r="I197" s="449"/>
      <c r="J197" s="449" t="s">
        <v>21</v>
      </c>
      <c r="K197" s="450" t="s">
        <v>994</v>
      </c>
    </row>
    <row r="198" spans="1:11">
      <c r="A198" s="446"/>
      <c r="B198" s="447"/>
      <c r="C198" s="446"/>
      <c r="D198" s="448"/>
      <c r="E198" s="488"/>
      <c r="F198" s="203">
        <v>617639.4</v>
      </c>
      <c r="G198" s="449"/>
      <c r="H198" s="449"/>
      <c r="I198" s="449"/>
      <c r="J198" s="449"/>
      <c r="K198" s="450"/>
    </row>
    <row r="199" spans="1:11">
      <c r="A199" s="446"/>
      <c r="B199" s="447"/>
      <c r="C199" s="446"/>
      <c r="D199" s="448"/>
      <c r="E199" s="488"/>
      <c r="F199" s="203" t="s">
        <v>23</v>
      </c>
      <c r="G199" s="449"/>
      <c r="H199" s="449"/>
      <c r="I199" s="449"/>
      <c r="J199" s="449"/>
      <c r="K199" s="450"/>
    </row>
    <row r="200" spans="1:11" ht="150.75" customHeight="1">
      <c r="A200" s="446"/>
      <c r="B200" s="447"/>
      <c r="C200" s="446"/>
      <c r="D200" s="448"/>
      <c r="E200" s="488"/>
      <c r="F200" s="203">
        <v>512640.7</v>
      </c>
      <c r="G200" s="449"/>
      <c r="H200" s="449"/>
      <c r="I200" s="449"/>
      <c r="J200" s="449"/>
      <c r="K200" s="450"/>
    </row>
    <row r="201" spans="1:11" ht="20.25" customHeight="1">
      <c r="A201" s="446"/>
      <c r="B201" s="447" t="s">
        <v>657</v>
      </c>
      <c r="C201" s="446"/>
      <c r="D201" s="448">
        <v>2012</v>
      </c>
      <c r="E201" s="448"/>
      <c r="F201" s="203" t="s">
        <v>22</v>
      </c>
      <c r="G201" s="449" t="s">
        <v>21</v>
      </c>
      <c r="H201" s="449" t="s">
        <v>21</v>
      </c>
      <c r="I201" s="449"/>
      <c r="J201" s="449" t="s">
        <v>21</v>
      </c>
      <c r="K201" s="450" t="s">
        <v>1541</v>
      </c>
    </row>
    <row r="202" spans="1:11">
      <c r="A202" s="446"/>
      <c r="B202" s="447"/>
      <c r="C202" s="446"/>
      <c r="D202" s="448"/>
      <c r="E202" s="488"/>
      <c r="F202" s="203">
        <v>369226.89</v>
      </c>
      <c r="G202" s="449"/>
      <c r="H202" s="449"/>
      <c r="I202" s="449"/>
      <c r="J202" s="449"/>
      <c r="K202" s="450"/>
    </row>
    <row r="203" spans="1:11">
      <c r="A203" s="446"/>
      <c r="B203" s="447"/>
      <c r="C203" s="446"/>
      <c r="D203" s="448"/>
      <c r="E203" s="488"/>
      <c r="F203" s="203" t="s">
        <v>23</v>
      </c>
      <c r="G203" s="449"/>
      <c r="H203" s="449"/>
      <c r="I203" s="449"/>
      <c r="J203" s="449"/>
      <c r="K203" s="450"/>
    </row>
    <row r="204" spans="1:11" ht="93" customHeight="1">
      <c r="A204" s="446"/>
      <c r="B204" s="447"/>
      <c r="C204" s="446"/>
      <c r="D204" s="448"/>
      <c r="E204" s="488"/>
      <c r="F204" s="203">
        <v>310150.58</v>
      </c>
      <c r="G204" s="449"/>
      <c r="H204" s="449"/>
      <c r="I204" s="449"/>
      <c r="J204" s="449"/>
      <c r="K204" s="450"/>
    </row>
    <row r="205" spans="1:11" s="23" customFormat="1" ht="20.25" customHeight="1">
      <c r="A205" s="446"/>
      <c r="B205" s="447" t="s">
        <v>658</v>
      </c>
      <c r="C205" s="446"/>
      <c r="D205" s="448">
        <v>2013</v>
      </c>
      <c r="E205" s="448"/>
      <c r="F205" s="203" t="s">
        <v>22</v>
      </c>
      <c r="G205" s="449" t="s">
        <v>21</v>
      </c>
      <c r="H205" s="449" t="s">
        <v>21</v>
      </c>
      <c r="I205" s="449"/>
      <c r="J205" s="449" t="s">
        <v>21</v>
      </c>
      <c r="K205" s="450" t="s">
        <v>1074</v>
      </c>
    </row>
    <row r="206" spans="1:11" s="23" customFormat="1">
      <c r="A206" s="446"/>
      <c r="B206" s="447"/>
      <c r="C206" s="446"/>
      <c r="D206" s="448"/>
      <c r="E206" s="488"/>
      <c r="F206" s="203">
        <v>233865.48</v>
      </c>
      <c r="G206" s="449"/>
      <c r="H206" s="449"/>
      <c r="I206" s="449"/>
      <c r="J206" s="449"/>
      <c r="K206" s="450"/>
    </row>
    <row r="207" spans="1:11" s="23" customFormat="1">
      <c r="A207" s="446"/>
      <c r="B207" s="447"/>
      <c r="C207" s="446"/>
      <c r="D207" s="448"/>
      <c r="E207" s="488"/>
      <c r="F207" s="203" t="s">
        <v>23</v>
      </c>
      <c r="G207" s="449"/>
      <c r="H207" s="449"/>
      <c r="I207" s="449"/>
      <c r="J207" s="449"/>
      <c r="K207" s="450"/>
    </row>
    <row r="208" spans="1:11" s="23" customFormat="1" ht="51.75" customHeight="1">
      <c r="A208" s="446"/>
      <c r="B208" s="447"/>
      <c r="C208" s="446"/>
      <c r="D208" s="448"/>
      <c r="E208" s="488"/>
      <c r="F208" s="203">
        <v>182415.06</v>
      </c>
      <c r="G208" s="449"/>
      <c r="H208" s="449"/>
      <c r="I208" s="449"/>
      <c r="J208" s="449"/>
      <c r="K208" s="450"/>
    </row>
    <row r="209" spans="1:11" s="23" customFormat="1" ht="20.25" customHeight="1">
      <c r="A209" s="446"/>
      <c r="B209" s="447" t="s">
        <v>659</v>
      </c>
      <c r="C209" s="446"/>
      <c r="D209" s="448">
        <v>2013</v>
      </c>
      <c r="E209" s="448"/>
      <c r="F209" s="203" t="s">
        <v>22</v>
      </c>
      <c r="G209" s="449" t="s">
        <v>21</v>
      </c>
      <c r="H209" s="449" t="s">
        <v>21</v>
      </c>
      <c r="I209" s="449"/>
      <c r="J209" s="449" t="s">
        <v>21</v>
      </c>
      <c r="K209" s="450" t="s">
        <v>1512</v>
      </c>
    </row>
    <row r="210" spans="1:11" s="23" customFormat="1">
      <c r="A210" s="446"/>
      <c r="B210" s="447"/>
      <c r="C210" s="446"/>
      <c r="D210" s="448"/>
      <c r="E210" s="488"/>
      <c r="F210" s="203">
        <v>604332.30000000005</v>
      </c>
      <c r="G210" s="449"/>
      <c r="H210" s="449"/>
      <c r="I210" s="449"/>
      <c r="J210" s="449"/>
      <c r="K210" s="450"/>
    </row>
    <row r="211" spans="1:11" s="23" customFormat="1">
      <c r="A211" s="446"/>
      <c r="B211" s="447"/>
      <c r="C211" s="446"/>
      <c r="D211" s="448"/>
      <c r="E211" s="488"/>
      <c r="F211" s="203" t="s">
        <v>23</v>
      </c>
      <c r="G211" s="449"/>
      <c r="H211" s="449"/>
      <c r="I211" s="449"/>
      <c r="J211" s="449"/>
      <c r="K211" s="450"/>
    </row>
    <row r="212" spans="1:11" s="23" customFormat="1" ht="78.75" customHeight="1">
      <c r="A212" s="446"/>
      <c r="B212" s="447"/>
      <c r="C212" s="446"/>
      <c r="D212" s="448"/>
      <c r="E212" s="488"/>
      <c r="F212" s="203">
        <v>507639.13</v>
      </c>
      <c r="G212" s="449"/>
      <c r="H212" s="449"/>
      <c r="I212" s="449"/>
      <c r="J212" s="449"/>
      <c r="K212" s="450"/>
    </row>
    <row r="213" spans="1:11" ht="20.25" customHeight="1">
      <c r="A213" s="446"/>
      <c r="B213" s="447" t="s">
        <v>660</v>
      </c>
      <c r="C213" s="446"/>
      <c r="D213" s="448">
        <v>2012</v>
      </c>
      <c r="E213" s="448"/>
      <c r="F213" s="203" t="s">
        <v>22</v>
      </c>
      <c r="G213" s="449" t="s">
        <v>21</v>
      </c>
      <c r="H213" s="449" t="s">
        <v>21</v>
      </c>
      <c r="I213" s="449"/>
      <c r="J213" s="449" t="s">
        <v>21</v>
      </c>
      <c r="K213" s="450" t="s">
        <v>1542</v>
      </c>
    </row>
    <row r="214" spans="1:11">
      <c r="A214" s="446"/>
      <c r="B214" s="447"/>
      <c r="C214" s="446"/>
      <c r="D214" s="448"/>
      <c r="E214" s="488"/>
      <c r="F214" s="203">
        <v>479734.05</v>
      </c>
      <c r="G214" s="449"/>
      <c r="H214" s="449"/>
      <c r="I214" s="449"/>
      <c r="J214" s="449"/>
      <c r="K214" s="450"/>
    </row>
    <row r="215" spans="1:11">
      <c r="A215" s="446"/>
      <c r="B215" s="447"/>
      <c r="C215" s="446"/>
      <c r="D215" s="448"/>
      <c r="E215" s="488"/>
      <c r="F215" s="203" t="s">
        <v>23</v>
      </c>
      <c r="G215" s="449"/>
      <c r="H215" s="449"/>
      <c r="I215" s="449"/>
      <c r="J215" s="449"/>
      <c r="K215" s="450"/>
    </row>
    <row r="216" spans="1:11">
      <c r="A216" s="446"/>
      <c r="B216" s="447"/>
      <c r="C216" s="446"/>
      <c r="D216" s="448"/>
      <c r="E216" s="488"/>
      <c r="F216" s="203">
        <v>393381.92</v>
      </c>
      <c r="G216" s="449"/>
      <c r="H216" s="449"/>
      <c r="I216" s="449"/>
      <c r="J216" s="449"/>
      <c r="K216" s="450"/>
    </row>
    <row r="217" spans="1:11" s="23" customFormat="1" ht="20.25" customHeight="1">
      <c r="A217" s="446"/>
      <c r="B217" s="447" t="s">
        <v>661</v>
      </c>
      <c r="C217" s="446"/>
      <c r="D217" s="448">
        <v>2013</v>
      </c>
      <c r="E217" s="448"/>
      <c r="F217" s="203" t="s">
        <v>22</v>
      </c>
      <c r="G217" s="449" t="s">
        <v>21</v>
      </c>
      <c r="H217" s="449" t="s">
        <v>21</v>
      </c>
      <c r="I217" s="449"/>
      <c r="J217" s="449" t="s">
        <v>21</v>
      </c>
      <c r="K217" s="450" t="s">
        <v>1513</v>
      </c>
    </row>
    <row r="218" spans="1:11" s="23" customFormat="1">
      <c r="A218" s="446"/>
      <c r="B218" s="447"/>
      <c r="C218" s="446"/>
      <c r="D218" s="448"/>
      <c r="E218" s="488"/>
      <c r="F218" s="203">
        <v>1216001.68</v>
      </c>
      <c r="G218" s="449"/>
      <c r="H218" s="449"/>
      <c r="I218" s="449"/>
      <c r="J218" s="449"/>
      <c r="K218" s="450"/>
    </row>
    <row r="219" spans="1:11" s="23" customFormat="1">
      <c r="A219" s="446"/>
      <c r="B219" s="447"/>
      <c r="C219" s="446"/>
      <c r="D219" s="448"/>
      <c r="E219" s="488"/>
      <c r="F219" s="203" t="s">
        <v>23</v>
      </c>
      <c r="G219" s="449"/>
      <c r="H219" s="449"/>
      <c r="I219" s="449"/>
      <c r="J219" s="449"/>
      <c r="K219" s="450"/>
    </row>
    <row r="220" spans="1:11" s="23" customFormat="1" ht="88.5" customHeight="1">
      <c r="A220" s="446"/>
      <c r="B220" s="447"/>
      <c r="C220" s="446"/>
      <c r="D220" s="448"/>
      <c r="E220" s="488"/>
      <c r="F220" s="203">
        <v>1033601.42</v>
      </c>
      <c r="G220" s="449"/>
      <c r="H220" s="449"/>
      <c r="I220" s="449"/>
      <c r="J220" s="449"/>
      <c r="K220" s="450"/>
    </row>
    <row r="221" spans="1:11" ht="20.25" customHeight="1">
      <c r="A221" s="446"/>
      <c r="B221" s="447" t="s">
        <v>662</v>
      </c>
      <c r="C221" s="446"/>
      <c r="D221" s="448">
        <v>2012</v>
      </c>
      <c r="E221" s="448"/>
      <c r="F221" s="203" t="s">
        <v>22</v>
      </c>
      <c r="G221" s="449" t="s">
        <v>21</v>
      </c>
      <c r="H221" s="449" t="s">
        <v>21</v>
      </c>
      <c r="I221" s="449"/>
      <c r="J221" s="449" t="s">
        <v>21</v>
      </c>
      <c r="K221" s="450" t="s">
        <v>1543</v>
      </c>
    </row>
    <row r="222" spans="1:11">
      <c r="A222" s="446"/>
      <c r="B222" s="447"/>
      <c r="C222" s="446"/>
      <c r="D222" s="448"/>
      <c r="E222" s="488"/>
      <c r="F222" s="203">
        <v>493052.64</v>
      </c>
      <c r="G222" s="449"/>
      <c r="H222" s="449"/>
      <c r="I222" s="449"/>
      <c r="J222" s="449"/>
      <c r="K222" s="450"/>
    </row>
    <row r="223" spans="1:11">
      <c r="A223" s="446"/>
      <c r="B223" s="447"/>
      <c r="C223" s="446"/>
      <c r="D223" s="448"/>
      <c r="E223" s="488"/>
      <c r="F223" s="203" t="s">
        <v>23</v>
      </c>
      <c r="G223" s="449"/>
      <c r="H223" s="449"/>
      <c r="I223" s="449"/>
      <c r="J223" s="449"/>
      <c r="K223" s="450"/>
    </row>
    <row r="224" spans="1:11">
      <c r="A224" s="446"/>
      <c r="B224" s="447"/>
      <c r="C224" s="446"/>
      <c r="D224" s="448"/>
      <c r="E224" s="488"/>
      <c r="F224" s="203">
        <v>419094.74</v>
      </c>
      <c r="G224" s="449"/>
      <c r="H224" s="449"/>
      <c r="I224" s="449"/>
      <c r="J224" s="449"/>
      <c r="K224" s="450"/>
    </row>
    <row r="225" spans="1:11" s="23" customFormat="1" ht="20.25" customHeight="1">
      <c r="A225" s="446"/>
      <c r="B225" s="447" t="s">
        <v>663</v>
      </c>
      <c r="C225" s="446"/>
      <c r="D225" s="448">
        <v>2013</v>
      </c>
      <c r="E225" s="448"/>
      <c r="F225" s="203" t="s">
        <v>22</v>
      </c>
      <c r="G225" s="449" t="s">
        <v>21</v>
      </c>
      <c r="H225" s="449" t="s">
        <v>21</v>
      </c>
      <c r="I225" s="449"/>
      <c r="J225" s="449" t="s">
        <v>21</v>
      </c>
      <c r="K225" s="450" t="s">
        <v>1514</v>
      </c>
    </row>
    <row r="226" spans="1:11" s="23" customFormat="1">
      <c r="A226" s="446"/>
      <c r="B226" s="447"/>
      <c r="C226" s="446"/>
      <c r="D226" s="448"/>
      <c r="E226" s="488"/>
      <c r="F226" s="203">
        <v>275698.39</v>
      </c>
      <c r="G226" s="449"/>
      <c r="H226" s="449"/>
      <c r="I226" s="449"/>
      <c r="J226" s="449"/>
      <c r="K226" s="450"/>
    </row>
    <row r="227" spans="1:11" s="23" customFormat="1">
      <c r="A227" s="446"/>
      <c r="B227" s="447"/>
      <c r="C227" s="446"/>
      <c r="D227" s="448"/>
      <c r="E227" s="488"/>
      <c r="F227" s="203" t="s">
        <v>23</v>
      </c>
      <c r="G227" s="449"/>
      <c r="H227" s="449"/>
      <c r="I227" s="449"/>
      <c r="J227" s="449"/>
      <c r="K227" s="450"/>
    </row>
    <row r="228" spans="1:11" s="23" customFormat="1" ht="65.25" customHeight="1">
      <c r="A228" s="446"/>
      <c r="B228" s="447"/>
      <c r="C228" s="446"/>
      <c r="D228" s="448"/>
      <c r="E228" s="488"/>
      <c r="F228" s="203">
        <v>234343</v>
      </c>
      <c r="G228" s="449"/>
      <c r="H228" s="449"/>
      <c r="I228" s="449"/>
      <c r="J228" s="449"/>
      <c r="K228" s="450"/>
    </row>
    <row r="229" spans="1:11" s="23" customFormat="1" ht="20.25" customHeight="1">
      <c r="A229" s="446"/>
      <c r="B229" s="447" t="s">
        <v>664</v>
      </c>
      <c r="C229" s="446"/>
      <c r="D229" s="448">
        <v>2013</v>
      </c>
      <c r="E229" s="448"/>
      <c r="F229" s="203" t="s">
        <v>22</v>
      </c>
      <c r="G229" s="449" t="s">
        <v>21</v>
      </c>
      <c r="H229" s="449" t="s">
        <v>21</v>
      </c>
      <c r="I229" s="449"/>
      <c r="J229" s="449" t="s">
        <v>21</v>
      </c>
      <c r="K229" s="450" t="s">
        <v>1515</v>
      </c>
    </row>
    <row r="230" spans="1:11" s="23" customFormat="1">
      <c r="A230" s="446"/>
      <c r="B230" s="447"/>
      <c r="C230" s="446"/>
      <c r="D230" s="448"/>
      <c r="E230" s="488"/>
      <c r="F230" s="203">
        <v>353988.88</v>
      </c>
      <c r="G230" s="449"/>
      <c r="H230" s="449"/>
      <c r="I230" s="449"/>
      <c r="J230" s="449"/>
      <c r="K230" s="450"/>
    </row>
    <row r="231" spans="1:11" s="23" customFormat="1">
      <c r="A231" s="446"/>
      <c r="B231" s="447"/>
      <c r="C231" s="446"/>
      <c r="D231" s="448"/>
      <c r="E231" s="488"/>
      <c r="F231" s="203" t="s">
        <v>23</v>
      </c>
      <c r="G231" s="449"/>
      <c r="H231" s="449"/>
      <c r="I231" s="449"/>
      <c r="J231" s="449"/>
      <c r="K231" s="450"/>
    </row>
    <row r="232" spans="1:11" s="23" customFormat="1" ht="79.5" customHeight="1">
      <c r="A232" s="446"/>
      <c r="B232" s="447"/>
      <c r="C232" s="446"/>
      <c r="D232" s="448"/>
      <c r="E232" s="488"/>
      <c r="F232" s="203">
        <v>300890</v>
      </c>
      <c r="G232" s="449"/>
      <c r="H232" s="449"/>
      <c r="I232" s="449"/>
      <c r="J232" s="449"/>
      <c r="K232" s="450"/>
    </row>
    <row r="233" spans="1:11" s="23" customFormat="1" ht="20.25" customHeight="1">
      <c r="A233" s="446"/>
      <c r="B233" s="447" t="s">
        <v>1062</v>
      </c>
      <c r="C233" s="446"/>
      <c r="D233" s="448">
        <v>2013</v>
      </c>
      <c r="E233" s="448"/>
      <c r="F233" s="203" t="s">
        <v>22</v>
      </c>
      <c r="G233" s="449" t="s">
        <v>21</v>
      </c>
      <c r="H233" s="449" t="s">
        <v>21</v>
      </c>
      <c r="I233" s="449"/>
      <c r="J233" s="449" t="s">
        <v>21</v>
      </c>
      <c r="K233" s="450" t="s">
        <v>1516</v>
      </c>
    </row>
    <row r="234" spans="1:11" s="23" customFormat="1">
      <c r="A234" s="446"/>
      <c r="B234" s="447"/>
      <c r="C234" s="446"/>
      <c r="D234" s="448"/>
      <c r="E234" s="488"/>
      <c r="F234" s="203">
        <v>773317.36</v>
      </c>
      <c r="G234" s="449"/>
      <c r="H234" s="449"/>
      <c r="I234" s="449"/>
      <c r="J234" s="449"/>
      <c r="K234" s="450"/>
    </row>
    <row r="235" spans="1:11" s="23" customFormat="1">
      <c r="A235" s="446"/>
      <c r="B235" s="447"/>
      <c r="C235" s="446"/>
      <c r="D235" s="448"/>
      <c r="E235" s="488"/>
      <c r="F235" s="203" t="s">
        <v>23</v>
      </c>
      <c r="G235" s="449"/>
      <c r="H235" s="449"/>
      <c r="I235" s="449"/>
      <c r="J235" s="449"/>
      <c r="K235" s="450"/>
    </row>
    <row r="236" spans="1:11" s="23" customFormat="1" ht="41.25" customHeight="1">
      <c r="A236" s="446"/>
      <c r="B236" s="447"/>
      <c r="C236" s="446"/>
      <c r="D236" s="448"/>
      <c r="E236" s="488"/>
      <c r="F236" s="203">
        <v>595454.37</v>
      </c>
      <c r="G236" s="449"/>
      <c r="H236" s="449"/>
      <c r="I236" s="449"/>
      <c r="J236" s="449"/>
      <c r="K236" s="450"/>
    </row>
    <row r="237" spans="1:11" ht="20.25" customHeight="1">
      <c r="A237" s="446"/>
      <c r="B237" s="447" t="s">
        <v>665</v>
      </c>
      <c r="C237" s="446"/>
      <c r="D237" s="448"/>
      <c r="E237" s="448"/>
      <c r="F237" s="203" t="s">
        <v>22</v>
      </c>
      <c r="G237" s="449" t="s">
        <v>21</v>
      </c>
      <c r="H237" s="449" t="s">
        <v>21</v>
      </c>
      <c r="I237" s="449"/>
      <c r="J237" s="449" t="s">
        <v>21</v>
      </c>
      <c r="K237" s="450" t="s">
        <v>1544</v>
      </c>
    </row>
    <row r="238" spans="1:11">
      <c r="A238" s="446"/>
      <c r="B238" s="447"/>
      <c r="C238" s="446"/>
      <c r="D238" s="448"/>
      <c r="E238" s="488"/>
      <c r="F238" s="203">
        <v>988422.38</v>
      </c>
      <c r="G238" s="449"/>
      <c r="H238" s="449"/>
      <c r="I238" s="449"/>
      <c r="J238" s="449"/>
      <c r="K238" s="450"/>
    </row>
    <row r="239" spans="1:11">
      <c r="A239" s="446"/>
      <c r="B239" s="447"/>
      <c r="C239" s="446"/>
      <c r="D239" s="448"/>
      <c r="E239" s="488"/>
      <c r="F239" s="203" t="s">
        <v>23</v>
      </c>
      <c r="G239" s="449"/>
      <c r="H239" s="449"/>
      <c r="I239" s="449"/>
      <c r="J239" s="449"/>
      <c r="K239" s="450"/>
    </row>
    <row r="240" spans="1:11" ht="74.25" customHeight="1">
      <c r="A240" s="446"/>
      <c r="B240" s="447"/>
      <c r="C240" s="446"/>
      <c r="D240" s="448"/>
      <c r="E240" s="488"/>
      <c r="F240" s="203">
        <v>770999.91</v>
      </c>
      <c r="G240" s="449"/>
      <c r="H240" s="449"/>
      <c r="I240" s="449"/>
      <c r="J240" s="449"/>
      <c r="K240" s="450"/>
    </row>
    <row r="241" spans="1:11" s="23" customFormat="1" ht="20.25" customHeight="1">
      <c r="A241" s="446"/>
      <c r="B241" s="447" t="s">
        <v>1188</v>
      </c>
      <c r="C241" s="446"/>
      <c r="D241" s="448"/>
      <c r="E241" s="448"/>
      <c r="F241" s="203" t="s">
        <v>22</v>
      </c>
      <c r="G241" s="449" t="s">
        <v>21</v>
      </c>
      <c r="H241" s="449" t="s">
        <v>21</v>
      </c>
      <c r="I241" s="449"/>
      <c r="J241" s="449" t="s">
        <v>21</v>
      </c>
      <c r="K241" s="450" t="s">
        <v>1189</v>
      </c>
    </row>
    <row r="242" spans="1:11" s="23" customFormat="1">
      <c r="A242" s="446"/>
      <c r="B242" s="447"/>
      <c r="C242" s="446"/>
      <c r="D242" s="448"/>
      <c r="E242" s="488"/>
      <c r="F242" s="203">
        <v>22927837</v>
      </c>
      <c r="G242" s="449"/>
      <c r="H242" s="449"/>
      <c r="I242" s="449"/>
      <c r="J242" s="449"/>
      <c r="K242" s="450"/>
    </row>
    <row r="243" spans="1:11" s="23" customFormat="1">
      <c r="A243" s="446"/>
      <c r="B243" s="447"/>
      <c r="C243" s="446"/>
      <c r="D243" s="448"/>
      <c r="E243" s="488"/>
      <c r="F243" s="203" t="s">
        <v>23</v>
      </c>
      <c r="G243" s="449"/>
      <c r="H243" s="449"/>
      <c r="I243" s="449"/>
      <c r="J243" s="449"/>
      <c r="K243" s="450"/>
    </row>
    <row r="244" spans="1:11" s="25" customFormat="1" ht="51" customHeight="1">
      <c r="A244" s="446"/>
      <c r="B244" s="447"/>
      <c r="C244" s="446"/>
      <c r="D244" s="448"/>
      <c r="E244" s="488"/>
      <c r="F244" s="203">
        <v>4264208</v>
      </c>
      <c r="G244" s="449"/>
      <c r="H244" s="449"/>
      <c r="I244" s="449"/>
      <c r="J244" s="449"/>
      <c r="K244" s="450"/>
    </row>
    <row r="245" spans="1:11" s="23" customFormat="1" ht="20.25" customHeight="1">
      <c r="A245" s="446"/>
      <c r="B245" s="447" t="s">
        <v>1276</v>
      </c>
      <c r="C245" s="446"/>
      <c r="D245" s="448"/>
      <c r="E245" s="448"/>
      <c r="F245" s="203" t="s">
        <v>22</v>
      </c>
      <c r="G245" s="449" t="s">
        <v>21</v>
      </c>
      <c r="H245" s="449" t="s">
        <v>21</v>
      </c>
      <c r="I245" s="449"/>
      <c r="J245" s="449" t="s">
        <v>21</v>
      </c>
      <c r="K245" s="450" t="s">
        <v>1306</v>
      </c>
    </row>
    <row r="246" spans="1:11" s="23" customFormat="1">
      <c r="A246" s="446"/>
      <c r="B246" s="447"/>
      <c r="C246" s="446"/>
      <c r="D246" s="448"/>
      <c r="E246" s="488"/>
      <c r="F246" s="203">
        <v>777610.23</v>
      </c>
      <c r="G246" s="449"/>
      <c r="H246" s="449"/>
      <c r="I246" s="449"/>
      <c r="J246" s="449"/>
      <c r="K246" s="450"/>
    </row>
    <row r="247" spans="1:11" s="23" customFormat="1">
      <c r="A247" s="446"/>
      <c r="B247" s="447"/>
      <c r="C247" s="446"/>
      <c r="D247" s="448"/>
      <c r="E247" s="488"/>
      <c r="F247" s="203" t="s">
        <v>23</v>
      </c>
      <c r="G247" s="449"/>
      <c r="H247" s="449"/>
      <c r="I247" s="449"/>
      <c r="J247" s="449"/>
      <c r="K247" s="450"/>
    </row>
    <row r="248" spans="1:11" s="23" customFormat="1" ht="93.75" customHeight="1">
      <c r="A248" s="446"/>
      <c r="B248" s="447"/>
      <c r="C248" s="446"/>
      <c r="D248" s="448"/>
      <c r="E248" s="488"/>
      <c r="F248" s="203">
        <v>614312.07999999996</v>
      </c>
      <c r="G248" s="449"/>
      <c r="H248" s="449"/>
      <c r="I248" s="449"/>
      <c r="J248" s="449"/>
      <c r="K248" s="450"/>
    </row>
    <row r="249" spans="1:11" ht="20.25" customHeight="1">
      <c r="A249" s="451" t="s">
        <v>18</v>
      </c>
      <c r="B249" s="452" t="s">
        <v>111</v>
      </c>
      <c r="C249" s="451" t="s">
        <v>20</v>
      </c>
      <c r="D249" s="480"/>
      <c r="E249" s="193" t="s">
        <v>22</v>
      </c>
      <c r="F249" s="193" t="s">
        <v>22</v>
      </c>
      <c r="G249" s="454" t="s">
        <v>21</v>
      </c>
      <c r="H249" s="454" t="s">
        <v>21</v>
      </c>
      <c r="I249" s="454"/>
      <c r="J249" s="454" t="s">
        <v>21</v>
      </c>
      <c r="K249" s="455" t="s">
        <v>1553</v>
      </c>
    </row>
    <row r="250" spans="1:11">
      <c r="A250" s="451"/>
      <c r="B250" s="452"/>
      <c r="C250" s="451"/>
      <c r="D250" s="480"/>
      <c r="E250" s="193">
        <v>21000000</v>
      </c>
      <c r="F250" s="193">
        <f>F254+F258+F262+F266+F270+F274+F278+F282</f>
        <v>1989331.6600000001</v>
      </c>
      <c r="G250" s="454"/>
      <c r="H250" s="454"/>
      <c r="I250" s="454"/>
      <c r="J250" s="454"/>
      <c r="K250" s="455"/>
    </row>
    <row r="251" spans="1:11">
      <c r="A251" s="451"/>
      <c r="B251" s="452"/>
      <c r="C251" s="451"/>
      <c r="D251" s="480"/>
      <c r="E251" s="513"/>
      <c r="F251" s="193" t="s">
        <v>23</v>
      </c>
      <c r="G251" s="454"/>
      <c r="H251" s="454"/>
      <c r="I251" s="454"/>
      <c r="J251" s="454"/>
      <c r="K251" s="455"/>
    </row>
    <row r="252" spans="1:11">
      <c r="A252" s="451"/>
      <c r="B252" s="452"/>
      <c r="C252" s="451"/>
      <c r="D252" s="480"/>
      <c r="E252" s="513"/>
      <c r="F252" s="193">
        <f>F256+F260+F264+F268+F272+F276+F280+F284</f>
        <v>1690930.52</v>
      </c>
      <c r="G252" s="454"/>
      <c r="H252" s="454"/>
      <c r="I252" s="454"/>
      <c r="J252" s="454"/>
      <c r="K252" s="455"/>
    </row>
    <row r="253" spans="1:11" s="23" customFormat="1" ht="20.25" customHeight="1">
      <c r="A253" s="446"/>
      <c r="B253" s="447" t="s">
        <v>666</v>
      </c>
      <c r="C253" s="446"/>
      <c r="D253" s="448">
        <v>2013</v>
      </c>
      <c r="E253" s="448"/>
      <c r="F253" s="203" t="s">
        <v>22</v>
      </c>
      <c r="G253" s="449" t="s">
        <v>21</v>
      </c>
      <c r="H253" s="449" t="s">
        <v>21</v>
      </c>
      <c r="I253" s="449"/>
      <c r="J253" s="449" t="s">
        <v>21</v>
      </c>
      <c r="K253" s="450" t="s">
        <v>1063</v>
      </c>
    </row>
    <row r="254" spans="1:11" s="23" customFormat="1">
      <c r="A254" s="446"/>
      <c r="B254" s="447"/>
      <c r="C254" s="446"/>
      <c r="D254" s="448"/>
      <c r="E254" s="488"/>
      <c r="F254" s="203">
        <v>1092077.55</v>
      </c>
      <c r="G254" s="449"/>
      <c r="H254" s="449"/>
      <c r="I254" s="449"/>
      <c r="J254" s="449"/>
      <c r="K254" s="450"/>
    </row>
    <row r="255" spans="1:11" s="23" customFormat="1">
      <c r="A255" s="446"/>
      <c r="B255" s="447"/>
      <c r="C255" s="446"/>
      <c r="D255" s="448"/>
      <c r="E255" s="488"/>
      <c r="F255" s="203" t="s">
        <v>23</v>
      </c>
      <c r="G255" s="449"/>
      <c r="H255" s="449"/>
      <c r="I255" s="449"/>
      <c r="J255" s="449"/>
      <c r="K255" s="450"/>
    </row>
    <row r="256" spans="1:11" s="23" customFormat="1" ht="76.5" customHeight="1">
      <c r="A256" s="446"/>
      <c r="B256" s="447"/>
      <c r="C256" s="446"/>
      <c r="D256" s="448"/>
      <c r="E256" s="488"/>
      <c r="F256" s="203">
        <v>928265.91</v>
      </c>
      <c r="G256" s="449"/>
      <c r="H256" s="449"/>
      <c r="I256" s="449"/>
      <c r="J256" s="449"/>
      <c r="K256" s="450"/>
    </row>
    <row r="257" spans="1:11" ht="20.25" customHeight="1">
      <c r="A257" s="446"/>
      <c r="B257" s="447" t="s">
        <v>667</v>
      </c>
      <c r="C257" s="446"/>
      <c r="D257" s="448">
        <v>2012</v>
      </c>
      <c r="E257" s="448"/>
      <c r="F257" s="203" t="s">
        <v>22</v>
      </c>
      <c r="G257" s="449" t="s">
        <v>21</v>
      </c>
      <c r="H257" s="449" t="s">
        <v>21</v>
      </c>
      <c r="I257" s="449"/>
      <c r="J257" s="449" t="s">
        <v>21</v>
      </c>
      <c r="K257" s="450" t="s">
        <v>1545</v>
      </c>
    </row>
    <row r="258" spans="1:11">
      <c r="A258" s="446"/>
      <c r="B258" s="447"/>
      <c r="C258" s="446"/>
      <c r="D258" s="448"/>
      <c r="E258" s="488"/>
      <c r="F258" s="203">
        <v>56755.73</v>
      </c>
      <c r="G258" s="449"/>
      <c r="H258" s="449"/>
      <c r="I258" s="449"/>
      <c r="J258" s="449"/>
      <c r="K258" s="450"/>
    </row>
    <row r="259" spans="1:11">
      <c r="A259" s="446"/>
      <c r="B259" s="447"/>
      <c r="C259" s="446"/>
      <c r="D259" s="448"/>
      <c r="E259" s="488"/>
      <c r="F259" s="203" t="s">
        <v>23</v>
      </c>
      <c r="G259" s="449"/>
      <c r="H259" s="449"/>
      <c r="I259" s="449"/>
      <c r="J259" s="449"/>
      <c r="K259" s="450"/>
    </row>
    <row r="260" spans="1:11" ht="13.5" customHeight="1">
      <c r="A260" s="446"/>
      <c r="B260" s="447"/>
      <c r="C260" s="446"/>
      <c r="D260" s="448"/>
      <c r="E260" s="488"/>
      <c r="F260" s="203">
        <v>48242</v>
      </c>
      <c r="G260" s="449"/>
      <c r="H260" s="449"/>
      <c r="I260" s="449"/>
      <c r="J260" s="449"/>
      <c r="K260" s="450"/>
    </row>
    <row r="261" spans="1:11" ht="20.25" customHeight="1">
      <c r="A261" s="446"/>
      <c r="B261" s="447" t="s">
        <v>668</v>
      </c>
      <c r="C261" s="446"/>
      <c r="D261" s="448">
        <v>2012</v>
      </c>
      <c r="E261" s="448"/>
      <c r="F261" s="203" t="s">
        <v>22</v>
      </c>
      <c r="G261" s="449" t="s">
        <v>21</v>
      </c>
      <c r="H261" s="449" t="s">
        <v>21</v>
      </c>
      <c r="I261" s="449"/>
      <c r="J261" s="449" t="s">
        <v>21</v>
      </c>
      <c r="K261" s="450" t="s">
        <v>1546</v>
      </c>
    </row>
    <row r="262" spans="1:11">
      <c r="A262" s="446"/>
      <c r="B262" s="447"/>
      <c r="C262" s="446"/>
      <c r="D262" s="448"/>
      <c r="E262" s="488"/>
      <c r="F262" s="203">
        <v>23652.02</v>
      </c>
      <c r="G262" s="449"/>
      <c r="H262" s="449"/>
      <c r="I262" s="449"/>
      <c r="J262" s="449"/>
      <c r="K262" s="450"/>
    </row>
    <row r="263" spans="1:11">
      <c r="A263" s="446"/>
      <c r="B263" s="447"/>
      <c r="C263" s="446"/>
      <c r="D263" s="448"/>
      <c r="E263" s="488"/>
      <c r="F263" s="203" t="s">
        <v>23</v>
      </c>
      <c r="G263" s="449"/>
      <c r="H263" s="449"/>
      <c r="I263" s="449"/>
      <c r="J263" s="449"/>
      <c r="K263" s="450"/>
    </row>
    <row r="264" spans="1:11">
      <c r="A264" s="446"/>
      <c r="B264" s="447"/>
      <c r="C264" s="446"/>
      <c r="D264" s="448"/>
      <c r="E264" s="488"/>
      <c r="F264" s="203">
        <v>20104.21</v>
      </c>
      <c r="G264" s="449"/>
      <c r="H264" s="449"/>
      <c r="I264" s="449"/>
      <c r="J264" s="449"/>
      <c r="K264" s="450"/>
    </row>
    <row r="265" spans="1:11" ht="20.25" customHeight="1">
      <c r="A265" s="446"/>
      <c r="B265" s="447" t="s">
        <v>669</v>
      </c>
      <c r="C265" s="446"/>
      <c r="D265" s="448">
        <v>2012</v>
      </c>
      <c r="E265" s="448"/>
      <c r="F265" s="203" t="s">
        <v>22</v>
      </c>
      <c r="G265" s="449" t="s">
        <v>21</v>
      </c>
      <c r="H265" s="449" t="s">
        <v>21</v>
      </c>
      <c r="I265" s="449"/>
      <c r="J265" s="449" t="s">
        <v>21</v>
      </c>
      <c r="K265" s="450" t="s">
        <v>1547</v>
      </c>
    </row>
    <row r="266" spans="1:11">
      <c r="A266" s="446"/>
      <c r="B266" s="447"/>
      <c r="C266" s="446"/>
      <c r="D266" s="448"/>
      <c r="E266" s="488"/>
      <c r="F266" s="203">
        <v>33359.440000000002</v>
      </c>
      <c r="G266" s="449"/>
      <c r="H266" s="449"/>
      <c r="I266" s="449"/>
      <c r="J266" s="449"/>
      <c r="K266" s="450"/>
    </row>
    <row r="267" spans="1:11">
      <c r="A267" s="446"/>
      <c r="B267" s="447"/>
      <c r="C267" s="446"/>
      <c r="D267" s="448"/>
      <c r="E267" s="488"/>
      <c r="F267" s="203" t="s">
        <v>23</v>
      </c>
      <c r="G267" s="449"/>
      <c r="H267" s="449"/>
      <c r="I267" s="449"/>
      <c r="J267" s="449"/>
      <c r="K267" s="450"/>
    </row>
    <row r="268" spans="1:11">
      <c r="A268" s="446"/>
      <c r="B268" s="447"/>
      <c r="C268" s="446"/>
      <c r="D268" s="448"/>
      <c r="E268" s="488"/>
      <c r="F268" s="203">
        <v>28355.52</v>
      </c>
      <c r="G268" s="449"/>
      <c r="H268" s="449"/>
      <c r="I268" s="449"/>
      <c r="J268" s="449"/>
      <c r="K268" s="450"/>
    </row>
    <row r="269" spans="1:11" s="23" customFormat="1" ht="20.25" customHeight="1">
      <c r="A269" s="446"/>
      <c r="B269" s="447" t="s">
        <v>670</v>
      </c>
      <c r="C269" s="446"/>
      <c r="D269" s="448">
        <v>2013</v>
      </c>
      <c r="E269" s="448"/>
      <c r="F269" s="203" t="s">
        <v>22</v>
      </c>
      <c r="G269" s="449" t="s">
        <v>21</v>
      </c>
      <c r="H269" s="449" t="s">
        <v>21</v>
      </c>
      <c r="I269" s="449"/>
      <c r="J269" s="449" t="s">
        <v>21</v>
      </c>
      <c r="K269" s="450" t="s">
        <v>1517</v>
      </c>
    </row>
    <row r="270" spans="1:11" s="23" customFormat="1">
      <c r="A270" s="446"/>
      <c r="B270" s="447"/>
      <c r="C270" s="446"/>
      <c r="D270" s="448"/>
      <c r="E270" s="488"/>
      <c r="F270" s="203">
        <v>10885.5</v>
      </c>
      <c r="G270" s="449"/>
      <c r="H270" s="449"/>
      <c r="I270" s="449"/>
      <c r="J270" s="449"/>
      <c r="K270" s="450"/>
    </row>
    <row r="271" spans="1:11" s="23" customFormat="1">
      <c r="A271" s="446"/>
      <c r="B271" s="447"/>
      <c r="C271" s="446"/>
      <c r="D271" s="448"/>
      <c r="E271" s="488"/>
      <c r="F271" s="203" t="s">
        <v>23</v>
      </c>
      <c r="G271" s="449"/>
      <c r="H271" s="449"/>
      <c r="I271" s="449"/>
      <c r="J271" s="449"/>
      <c r="K271" s="450"/>
    </row>
    <row r="272" spans="1:11" s="23" customFormat="1">
      <c r="A272" s="446"/>
      <c r="B272" s="447"/>
      <c r="C272" s="446"/>
      <c r="D272" s="448"/>
      <c r="E272" s="488"/>
      <c r="F272" s="203">
        <v>9252</v>
      </c>
      <c r="G272" s="449"/>
      <c r="H272" s="449"/>
      <c r="I272" s="449"/>
      <c r="J272" s="449"/>
      <c r="K272" s="450"/>
    </row>
    <row r="273" spans="1:11" s="23" customFormat="1" ht="20.25" customHeight="1">
      <c r="A273" s="446"/>
      <c r="B273" s="447" t="s">
        <v>671</v>
      </c>
      <c r="C273" s="446"/>
      <c r="D273" s="448">
        <v>2013</v>
      </c>
      <c r="E273" s="448"/>
      <c r="F273" s="203" t="s">
        <v>22</v>
      </c>
      <c r="G273" s="449" t="s">
        <v>21</v>
      </c>
      <c r="H273" s="449" t="s">
        <v>21</v>
      </c>
      <c r="I273" s="449"/>
      <c r="J273" s="449" t="s">
        <v>21</v>
      </c>
      <c r="K273" s="450" t="s">
        <v>1075</v>
      </c>
    </row>
    <row r="274" spans="1:11" s="23" customFormat="1">
      <c r="A274" s="446"/>
      <c r="B274" s="447"/>
      <c r="C274" s="446"/>
      <c r="D274" s="448"/>
      <c r="E274" s="488"/>
      <c r="F274" s="203">
        <v>79807.08</v>
      </c>
      <c r="G274" s="449"/>
      <c r="H274" s="449"/>
      <c r="I274" s="449"/>
      <c r="J274" s="449"/>
      <c r="K274" s="450"/>
    </row>
    <row r="275" spans="1:11" s="23" customFormat="1">
      <c r="A275" s="446"/>
      <c r="B275" s="447"/>
      <c r="C275" s="446"/>
      <c r="D275" s="448"/>
      <c r="E275" s="488"/>
      <c r="F275" s="203" t="s">
        <v>23</v>
      </c>
      <c r="G275" s="449"/>
      <c r="H275" s="449"/>
      <c r="I275" s="449"/>
      <c r="J275" s="449"/>
      <c r="K275" s="450"/>
    </row>
    <row r="276" spans="1:11" s="23" customFormat="1" ht="51" customHeight="1">
      <c r="A276" s="446"/>
      <c r="B276" s="447"/>
      <c r="C276" s="446"/>
      <c r="D276" s="448"/>
      <c r="E276" s="488"/>
      <c r="F276" s="203">
        <v>67836</v>
      </c>
      <c r="G276" s="449"/>
      <c r="H276" s="449"/>
      <c r="I276" s="449"/>
      <c r="J276" s="449"/>
      <c r="K276" s="450"/>
    </row>
    <row r="277" spans="1:11" ht="20.25" customHeight="1">
      <c r="A277" s="446"/>
      <c r="B277" s="447" t="s">
        <v>672</v>
      </c>
      <c r="C277" s="446"/>
      <c r="D277" s="448">
        <v>2012</v>
      </c>
      <c r="E277" s="448"/>
      <c r="F277" s="203" t="s">
        <v>22</v>
      </c>
      <c r="G277" s="449" t="s">
        <v>21</v>
      </c>
      <c r="H277" s="449" t="s">
        <v>21</v>
      </c>
      <c r="I277" s="449"/>
      <c r="J277" s="449" t="s">
        <v>21</v>
      </c>
      <c r="K277" s="450" t="s">
        <v>1548</v>
      </c>
    </row>
    <row r="278" spans="1:11">
      <c r="A278" s="446"/>
      <c r="B278" s="447"/>
      <c r="C278" s="446"/>
      <c r="D278" s="448"/>
      <c r="E278" s="488"/>
      <c r="F278" s="203">
        <v>53416.34</v>
      </c>
      <c r="G278" s="449"/>
      <c r="H278" s="449"/>
      <c r="I278" s="449"/>
      <c r="J278" s="449"/>
      <c r="K278" s="450"/>
    </row>
    <row r="279" spans="1:11">
      <c r="A279" s="446"/>
      <c r="B279" s="447"/>
      <c r="C279" s="446"/>
      <c r="D279" s="448"/>
      <c r="E279" s="488"/>
      <c r="F279" s="203" t="s">
        <v>23</v>
      </c>
      <c r="G279" s="449"/>
      <c r="H279" s="449"/>
      <c r="I279" s="449"/>
      <c r="J279" s="449"/>
      <c r="K279" s="450"/>
    </row>
    <row r="280" spans="1:11">
      <c r="A280" s="446"/>
      <c r="B280" s="447"/>
      <c r="C280" s="446"/>
      <c r="D280" s="448"/>
      <c r="E280" s="488"/>
      <c r="F280" s="203">
        <v>45403.88</v>
      </c>
      <c r="G280" s="449"/>
      <c r="H280" s="449"/>
      <c r="I280" s="449"/>
      <c r="J280" s="449"/>
      <c r="K280" s="450"/>
    </row>
    <row r="281" spans="1:11" ht="20.25" customHeight="1">
      <c r="A281" s="446"/>
      <c r="B281" s="447" t="s">
        <v>673</v>
      </c>
      <c r="C281" s="446"/>
      <c r="D281" s="448"/>
      <c r="E281" s="448"/>
      <c r="F281" s="203" t="s">
        <v>22</v>
      </c>
      <c r="G281" s="449" t="s">
        <v>21</v>
      </c>
      <c r="H281" s="449" t="s">
        <v>21</v>
      </c>
      <c r="I281" s="449"/>
      <c r="J281" s="449" t="s">
        <v>21</v>
      </c>
      <c r="K281" s="450" t="s">
        <v>1519</v>
      </c>
    </row>
    <row r="282" spans="1:11">
      <c r="A282" s="446"/>
      <c r="B282" s="447"/>
      <c r="C282" s="446"/>
      <c r="D282" s="448"/>
      <c r="E282" s="488"/>
      <c r="F282" s="203">
        <v>639378</v>
      </c>
      <c r="G282" s="449"/>
      <c r="H282" s="449"/>
      <c r="I282" s="449"/>
      <c r="J282" s="449"/>
      <c r="K282" s="450"/>
    </row>
    <row r="283" spans="1:11">
      <c r="A283" s="446"/>
      <c r="B283" s="447"/>
      <c r="C283" s="446"/>
      <c r="D283" s="448"/>
      <c r="E283" s="488"/>
      <c r="F283" s="203" t="s">
        <v>23</v>
      </c>
      <c r="G283" s="449"/>
      <c r="H283" s="449"/>
      <c r="I283" s="449"/>
      <c r="J283" s="449"/>
      <c r="K283" s="450"/>
    </row>
    <row r="284" spans="1:11">
      <c r="A284" s="446"/>
      <c r="B284" s="447"/>
      <c r="C284" s="446"/>
      <c r="D284" s="448"/>
      <c r="E284" s="488"/>
      <c r="F284" s="203">
        <v>543471</v>
      </c>
      <c r="G284" s="449"/>
      <c r="H284" s="449"/>
      <c r="I284" s="449"/>
      <c r="J284" s="449"/>
      <c r="K284" s="450"/>
    </row>
    <row r="285" spans="1:11" ht="20.25" customHeight="1">
      <c r="A285" s="451" t="s">
        <v>18</v>
      </c>
      <c r="B285" s="452" t="s">
        <v>112</v>
      </c>
      <c r="C285" s="451" t="s">
        <v>20</v>
      </c>
      <c r="D285" s="480"/>
      <c r="E285" s="193" t="s">
        <v>22</v>
      </c>
      <c r="F285" s="193" t="s">
        <v>22</v>
      </c>
      <c r="G285" s="454" t="s">
        <v>21</v>
      </c>
      <c r="H285" s="454" t="s">
        <v>21</v>
      </c>
      <c r="I285" s="454"/>
      <c r="J285" s="454" t="s">
        <v>21</v>
      </c>
      <c r="K285" s="479"/>
    </row>
    <row r="286" spans="1:11">
      <c r="A286" s="451"/>
      <c r="B286" s="452"/>
      <c r="C286" s="451"/>
      <c r="D286" s="480"/>
      <c r="E286" s="207">
        <v>14000000</v>
      </c>
      <c r="F286" s="193">
        <v>0</v>
      </c>
      <c r="G286" s="454"/>
      <c r="H286" s="454"/>
      <c r="I286" s="454"/>
      <c r="J286" s="454"/>
      <c r="K286" s="479"/>
    </row>
    <row r="287" spans="1:11">
      <c r="A287" s="451"/>
      <c r="B287" s="452"/>
      <c r="C287" s="451"/>
      <c r="D287" s="480"/>
      <c r="E287" s="513"/>
      <c r="F287" s="193" t="s">
        <v>23</v>
      </c>
      <c r="G287" s="454"/>
      <c r="H287" s="454"/>
      <c r="I287" s="454"/>
      <c r="J287" s="454"/>
      <c r="K287" s="479"/>
    </row>
    <row r="288" spans="1:11" ht="56.25" customHeight="1">
      <c r="A288" s="451"/>
      <c r="B288" s="452"/>
      <c r="C288" s="451"/>
      <c r="D288" s="480"/>
      <c r="E288" s="513"/>
      <c r="F288" s="193">
        <v>0</v>
      </c>
      <c r="G288" s="454"/>
      <c r="H288" s="454"/>
      <c r="I288" s="454"/>
      <c r="J288" s="454"/>
      <c r="K288" s="479"/>
    </row>
    <row r="289" spans="1:11" ht="20.25" customHeight="1">
      <c r="A289" s="451" t="s">
        <v>18</v>
      </c>
      <c r="B289" s="452" t="s">
        <v>113</v>
      </c>
      <c r="C289" s="451" t="s">
        <v>20</v>
      </c>
      <c r="D289" s="480"/>
      <c r="E289" s="193" t="s">
        <v>22</v>
      </c>
      <c r="F289" s="193" t="s">
        <v>22</v>
      </c>
      <c r="G289" s="454" t="s">
        <v>21</v>
      </c>
      <c r="H289" s="454" t="s">
        <v>21</v>
      </c>
      <c r="I289" s="454"/>
      <c r="J289" s="454" t="s">
        <v>21</v>
      </c>
      <c r="K289" s="479"/>
    </row>
    <row r="290" spans="1:11">
      <c r="A290" s="451"/>
      <c r="B290" s="452"/>
      <c r="C290" s="451"/>
      <c r="D290" s="480"/>
      <c r="E290" s="193">
        <v>6000000</v>
      </c>
      <c r="F290" s="193">
        <v>0</v>
      </c>
      <c r="G290" s="454"/>
      <c r="H290" s="454"/>
      <c r="I290" s="454"/>
      <c r="J290" s="454"/>
      <c r="K290" s="479"/>
    </row>
    <row r="291" spans="1:11">
      <c r="A291" s="451"/>
      <c r="B291" s="452"/>
      <c r="C291" s="451"/>
      <c r="D291" s="480"/>
      <c r="E291" s="513"/>
      <c r="F291" s="193" t="s">
        <v>23</v>
      </c>
      <c r="G291" s="454"/>
      <c r="H291" s="454"/>
      <c r="I291" s="454"/>
      <c r="J291" s="454"/>
      <c r="K291" s="479"/>
    </row>
    <row r="292" spans="1:11" ht="31.5" customHeight="1">
      <c r="A292" s="451"/>
      <c r="B292" s="452"/>
      <c r="C292" s="451"/>
      <c r="D292" s="480"/>
      <c r="E292" s="513"/>
      <c r="F292" s="193">
        <v>0</v>
      </c>
      <c r="G292" s="454"/>
      <c r="H292" s="454"/>
      <c r="I292" s="454"/>
      <c r="J292" s="454"/>
      <c r="K292" s="479"/>
    </row>
    <row r="297" spans="1:11" ht="15.75">
      <c r="K297" s="22"/>
    </row>
    <row r="298" spans="1:11" ht="15.75">
      <c r="K298" s="22"/>
    </row>
    <row r="299" spans="1:11" ht="15.75">
      <c r="K299" s="22"/>
    </row>
  </sheetData>
  <mergeCells count="639">
    <mergeCell ref="A109:A112"/>
    <mergeCell ref="B109:B112"/>
    <mergeCell ref="C109:C112"/>
    <mergeCell ref="D109:D112"/>
    <mergeCell ref="E109:E112"/>
    <mergeCell ref="G109:G112"/>
    <mergeCell ref="H109:I112"/>
    <mergeCell ref="J109:J112"/>
    <mergeCell ref="K109:K112"/>
    <mergeCell ref="A245:A248"/>
    <mergeCell ref="B245:B248"/>
    <mergeCell ref="C245:C248"/>
    <mergeCell ref="D245:D248"/>
    <mergeCell ref="E245:E248"/>
    <mergeCell ref="G245:G248"/>
    <mergeCell ref="H245:I248"/>
    <mergeCell ref="J245:J248"/>
    <mergeCell ref="K245:K248"/>
    <mergeCell ref="A137:A140"/>
    <mergeCell ref="B137:B140"/>
    <mergeCell ref="C137:C140"/>
    <mergeCell ref="D137:D140"/>
    <mergeCell ref="E137:E140"/>
    <mergeCell ref="G137:G140"/>
    <mergeCell ref="H137:I140"/>
    <mergeCell ref="J137:J140"/>
    <mergeCell ref="K137:K140"/>
    <mergeCell ref="A105:A108"/>
    <mergeCell ref="B105:B108"/>
    <mergeCell ref="C105:C108"/>
    <mergeCell ref="D105:D108"/>
    <mergeCell ref="E105:E108"/>
    <mergeCell ref="G105:G108"/>
    <mergeCell ref="H105:I108"/>
    <mergeCell ref="J105:J108"/>
    <mergeCell ref="K105:K108"/>
    <mergeCell ref="A85:A88"/>
    <mergeCell ref="B85:B88"/>
    <mergeCell ref="C85:C88"/>
    <mergeCell ref="D85:D88"/>
    <mergeCell ref="E85:E88"/>
    <mergeCell ref="G85:G88"/>
    <mergeCell ref="H85:I88"/>
    <mergeCell ref="J85:J88"/>
    <mergeCell ref="K85:K88"/>
    <mergeCell ref="A133:A136"/>
    <mergeCell ref="B133:B136"/>
    <mergeCell ref="C133:C136"/>
    <mergeCell ref="D133:D136"/>
    <mergeCell ref="E133:E136"/>
    <mergeCell ref="G133:G136"/>
    <mergeCell ref="H133:I136"/>
    <mergeCell ref="J133:J136"/>
    <mergeCell ref="K133:K136"/>
    <mergeCell ref="A77:A80"/>
    <mergeCell ref="B77:B80"/>
    <mergeCell ref="C77:C80"/>
    <mergeCell ref="D77:D80"/>
    <mergeCell ref="G77:G80"/>
    <mergeCell ref="H77:I80"/>
    <mergeCell ref="J77:J80"/>
    <mergeCell ref="K77:K80"/>
    <mergeCell ref="E77:E80"/>
    <mergeCell ref="A73:A76"/>
    <mergeCell ref="B73:B76"/>
    <mergeCell ref="C73:C76"/>
    <mergeCell ref="D73:D76"/>
    <mergeCell ref="G73:G76"/>
    <mergeCell ref="H73:I76"/>
    <mergeCell ref="J73:J76"/>
    <mergeCell ref="K73:K76"/>
    <mergeCell ref="E73:E76"/>
    <mergeCell ref="A69:A72"/>
    <mergeCell ref="B69:B72"/>
    <mergeCell ref="C69:C72"/>
    <mergeCell ref="D69:D72"/>
    <mergeCell ref="G69:G72"/>
    <mergeCell ref="H69:I72"/>
    <mergeCell ref="J69:J72"/>
    <mergeCell ref="K69:K72"/>
    <mergeCell ref="E69:E72"/>
    <mergeCell ref="A65:A68"/>
    <mergeCell ref="B65:B68"/>
    <mergeCell ref="C65:C68"/>
    <mergeCell ref="D65:D68"/>
    <mergeCell ref="G65:G68"/>
    <mergeCell ref="H65:I68"/>
    <mergeCell ref="J65:J68"/>
    <mergeCell ref="K65:K68"/>
    <mergeCell ref="E65:E68"/>
    <mergeCell ref="A129:A132"/>
    <mergeCell ref="B129:B132"/>
    <mergeCell ref="C129:C132"/>
    <mergeCell ref="D129:D132"/>
    <mergeCell ref="G129:G132"/>
    <mergeCell ref="H129:I132"/>
    <mergeCell ref="J129:J132"/>
    <mergeCell ref="K129:K132"/>
    <mergeCell ref="E129:E132"/>
    <mergeCell ref="A125:A128"/>
    <mergeCell ref="B125:B128"/>
    <mergeCell ref="C125:C128"/>
    <mergeCell ref="D125:D128"/>
    <mergeCell ref="G125:G128"/>
    <mergeCell ref="H125:I128"/>
    <mergeCell ref="J125:J128"/>
    <mergeCell ref="K125:K128"/>
    <mergeCell ref="E125:E128"/>
    <mergeCell ref="A121:A124"/>
    <mergeCell ref="B121:B124"/>
    <mergeCell ref="C121:C124"/>
    <mergeCell ref="D121:D124"/>
    <mergeCell ref="G121:G124"/>
    <mergeCell ref="H121:I124"/>
    <mergeCell ref="J121:J124"/>
    <mergeCell ref="K121:K124"/>
    <mergeCell ref="E121:E124"/>
    <mergeCell ref="A117:A120"/>
    <mergeCell ref="B117:B120"/>
    <mergeCell ref="C117:C120"/>
    <mergeCell ref="D117:D120"/>
    <mergeCell ref="G117:G120"/>
    <mergeCell ref="H117:I120"/>
    <mergeCell ref="J117:J120"/>
    <mergeCell ref="K117:K120"/>
    <mergeCell ref="E117:E120"/>
    <mergeCell ref="A61:A64"/>
    <mergeCell ref="B61:B64"/>
    <mergeCell ref="C61:C64"/>
    <mergeCell ref="D61:D64"/>
    <mergeCell ref="G61:G64"/>
    <mergeCell ref="H61:I64"/>
    <mergeCell ref="J61:J64"/>
    <mergeCell ref="K61:K64"/>
    <mergeCell ref="E61:E64"/>
    <mergeCell ref="A57:A60"/>
    <mergeCell ref="B57:B60"/>
    <mergeCell ref="C57:C60"/>
    <mergeCell ref="D57:D60"/>
    <mergeCell ref="G57:G60"/>
    <mergeCell ref="H57:I60"/>
    <mergeCell ref="J57:J60"/>
    <mergeCell ref="K57:K60"/>
    <mergeCell ref="E57:E60"/>
    <mergeCell ref="A53:A56"/>
    <mergeCell ref="B53:B56"/>
    <mergeCell ref="C53:C56"/>
    <mergeCell ref="D53:D56"/>
    <mergeCell ref="G53:G56"/>
    <mergeCell ref="H53:I56"/>
    <mergeCell ref="J53:J56"/>
    <mergeCell ref="K53:K56"/>
    <mergeCell ref="E53:E56"/>
    <mergeCell ref="A49:A52"/>
    <mergeCell ref="B49:B52"/>
    <mergeCell ref="C49:C52"/>
    <mergeCell ref="D49:D52"/>
    <mergeCell ref="G49:G52"/>
    <mergeCell ref="H49:I52"/>
    <mergeCell ref="J49:J52"/>
    <mergeCell ref="K49:K52"/>
    <mergeCell ref="E49:E52"/>
    <mergeCell ref="A45:A48"/>
    <mergeCell ref="B45:B48"/>
    <mergeCell ref="C45:C48"/>
    <mergeCell ref="D45:D48"/>
    <mergeCell ref="G45:G48"/>
    <mergeCell ref="H45:I48"/>
    <mergeCell ref="J45:J48"/>
    <mergeCell ref="K45:K48"/>
    <mergeCell ref="E45:E48"/>
    <mergeCell ref="B37:B40"/>
    <mergeCell ref="C37:C40"/>
    <mergeCell ref="D37:D40"/>
    <mergeCell ref="G37:G40"/>
    <mergeCell ref="H37:I40"/>
    <mergeCell ref="J37:J40"/>
    <mergeCell ref="K37:K40"/>
    <mergeCell ref="E37:E40"/>
    <mergeCell ref="A41:A44"/>
    <mergeCell ref="B41:B44"/>
    <mergeCell ref="C41:C44"/>
    <mergeCell ref="D41:D44"/>
    <mergeCell ref="G41:G44"/>
    <mergeCell ref="H41:I44"/>
    <mergeCell ref="J41:J44"/>
    <mergeCell ref="K41:K44"/>
    <mergeCell ref="E41:E44"/>
    <mergeCell ref="A281:A284"/>
    <mergeCell ref="B281:B284"/>
    <mergeCell ref="C281:C284"/>
    <mergeCell ref="D281:D284"/>
    <mergeCell ref="G281:G284"/>
    <mergeCell ref="H281:I284"/>
    <mergeCell ref="J281:J284"/>
    <mergeCell ref="K281:K284"/>
    <mergeCell ref="E281:E284"/>
    <mergeCell ref="A277:A280"/>
    <mergeCell ref="B277:B280"/>
    <mergeCell ref="C277:C280"/>
    <mergeCell ref="D277:D280"/>
    <mergeCell ref="G277:G280"/>
    <mergeCell ref="H277:I280"/>
    <mergeCell ref="J277:J280"/>
    <mergeCell ref="K277:K280"/>
    <mergeCell ref="E277:E280"/>
    <mergeCell ref="A273:A276"/>
    <mergeCell ref="B273:B276"/>
    <mergeCell ref="C273:C276"/>
    <mergeCell ref="D273:D276"/>
    <mergeCell ref="G273:G276"/>
    <mergeCell ref="H273:I276"/>
    <mergeCell ref="J273:J276"/>
    <mergeCell ref="K273:K276"/>
    <mergeCell ref="E273:E276"/>
    <mergeCell ref="A265:A268"/>
    <mergeCell ref="B265:B268"/>
    <mergeCell ref="C265:C268"/>
    <mergeCell ref="D265:D268"/>
    <mergeCell ref="G265:G268"/>
    <mergeCell ref="H265:I268"/>
    <mergeCell ref="J265:J268"/>
    <mergeCell ref="K265:K268"/>
    <mergeCell ref="A269:A272"/>
    <mergeCell ref="B269:B272"/>
    <mergeCell ref="C269:C272"/>
    <mergeCell ref="D269:D272"/>
    <mergeCell ref="G269:G272"/>
    <mergeCell ref="H269:I272"/>
    <mergeCell ref="J269:J272"/>
    <mergeCell ref="K269:K272"/>
    <mergeCell ref="A257:A260"/>
    <mergeCell ref="B257:B260"/>
    <mergeCell ref="C257:C260"/>
    <mergeCell ref="D257:D260"/>
    <mergeCell ref="G257:G260"/>
    <mergeCell ref="H257:I260"/>
    <mergeCell ref="J257:J260"/>
    <mergeCell ref="K257:K260"/>
    <mergeCell ref="A261:A264"/>
    <mergeCell ref="B261:B264"/>
    <mergeCell ref="C261:C264"/>
    <mergeCell ref="D261:D264"/>
    <mergeCell ref="G261:G264"/>
    <mergeCell ref="H261:I264"/>
    <mergeCell ref="J261:J264"/>
    <mergeCell ref="K261:K264"/>
    <mergeCell ref="A253:A256"/>
    <mergeCell ref="B253:B256"/>
    <mergeCell ref="C253:C256"/>
    <mergeCell ref="D253:D256"/>
    <mergeCell ref="G253:G256"/>
    <mergeCell ref="H253:I256"/>
    <mergeCell ref="J253:J256"/>
    <mergeCell ref="K253:K256"/>
    <mergeCell ref="E253:E256"/>
    <mergeCell ref="A233:A236"/>
    <mergeCell ref="B233:B236"/>
    <mergeCell ref="C233:C236"/>
    <mergeCell ref="D233:D236"/>
    <mergeCell ref="G233:G236"/>
    <mergeCell ref="H233:I236"/>
    <mergeCell ref="J233:J236"/>
    <mergeCell ref="K233:K236"/>
    <mergeCell ref="A237:A240"/>
    <mergeCell ref="B237:B240"/>
    <mergeCell ref="C237:C240"/>
    <mergeCell ref="D237:D240"/>
    <mergeCell ref="G237:G240"/>
    <mergeCell ref="H237:I240"/>
    <mergeCell ref="J237:J240"/>
    <mergeCell ref="K237:K240"/>
    <mergeCell ref="A225:A228"/>
    <mergeCell ref="B225:B228"/>
    <mergeCell ref="C225:C228"/>
    <mergeCell ref="D225:D228"/>
    <mergeCell ref="G225:G228"/>
    <mergeCell ref="H225:I228"/>
    <mergeCell ref="J225:J228"/>
    <mergeCell ref="K225:K228"/>
    <mergeCell ref="A229:A232"/>
    <mergeCell ref="B229:B232"/>
    <mergeCell ref="C229:C232"/>
    <mergeCell ref="D229:D232"/>
    <mergeCell ref="G229:G232"/>
    <mergeCell ref="H229:I232"/>
    <mergeCell ref="J229:J232"/>
    <mergeCell ref="K229:K232"/>
    <mergeCell ref="J20:J23"/>
    <mergeCell ref="K20:K23"/>
    <mergeCell ref="E22:E23"/>
    <mergeCell ref="A221:A224"/>
    <mergeCell ref="B221:B224"/>
    <mergeCell ref="C221:C224"/>
    <mergeCell ref="D221:D224"/>
    <mergeCell ref="G221:G224"/>
    <mergeCell ref="H221:I224"/>
    <mergeCell ref="J221:J224"/>
    <mergeCell ref="K221:K224"/>
    <mergeCell ref="A20:A23"/>
    <mergeCell ref="B20:B23"/>
    <mergeCell ref="C20:C23"/>
    <mergeCell ref="D20:D23"/>
    <mergeCell ref="G20:G23"/>
    <mergeCell ref="H20:I23"/>
    <mergeCell ref="J173:J176"/>
    <mergeCell ref="K173:K176"/>
    <mergeCell ref="E175:E176"/>
    <mergeCell ref="A177:A180"/>
    <mergeCell ref="B177:B180"/>
    <mergeCell ref="C177:C180"/>
    <mergeCell ref="A37:A40"/>
    <mergeCell ref="C1:C19"/>
    <mergeCell ref="D1:D19"/>
    <mergeCell ref="H1:H4"/>
    <mergeCell ref="G9:G12"/>
    <mergeCell ref="H9:I12"/>
    <mergeCell ref="G17:K19"/>
    <mergeCell ref="E18:E19"/>
    <mergeCell ref="J9:J12"/>
    <mergeCell ref="K9:K12"/>
    <mergeCell ref="E11:E12"/>
    <mergeCell ref="G13:G16"/>
    <mergeCell ref="H13:I16"/>
    <mergeCell ref="J13:J16"/>
    <mergeCell ref="K13:K16"/>
    <mergeCell ref="E15:E16"/>
    <mergeCell ref="I1:I4"/>
    <mergeCell ref="J1:J4"/>
    <mergeCell ref="K1:K4"/>
    <mergeCell ref="E3:E4"/>
    <mergeCell ref="G1:G4"/>
    <mergeCell ref="G5:G8"/>
    <mergeCell ref="H5:I8"/>
    <mergeCell ref="J5:J8"/>
    <mergeCell ref="K5:K8"/>
    <mergeCell ref="E7:E8"/>
    <mergeCell ref="G141:G144"/>
    <mergeCell ref="K24:K28"/>
    <mergeCell ref="A113:A116"/>
    <mergeCell ref="B113:B116"/>
    <mergeCell ref="C113:C116"/>
    <mergeCell ref="D113:D116"/>
    <mergeCell ref="G113:G116"/>
    <mergeCell ref="H113:I116"/>
    <mergeCell ref="J113:J116"/>
    <mergeCell ref="K113:K116"/>
    <mergeCell ref="A24:A28"/>
    <mergeCell ref="B24:B28"/>
    <mergeCell ref="C24:C28"/>
    <mergeCell ref="D24:D28"/>
    <mergeCell ref="G24:G28"/>
    <mergeCell ref="H24:I28"/>
    <mergeCell ref="J24:J28"/>
    <mergeCell ref="E26:E28"/>
    <mergeCell ref="E115:E116"/>
    <mergeCell ref="A1:A19"/>
    <mergeCell ref="B1:B19"/>
    <mergeCell ref="A29:A32"/>
    <mergeCell ref="B29:B32"/>
    <mergeCell ref="D177:D180"/>
    <mergeCell ref="G177:G180"/>
    <mergeCell ref="H141:I144"/>
    <mergeCell ref="J141:J144"/>
    <mergeCell ref="K141:K144"/>
    <mergeCell ref="E143:E144"/>
    <mergeCell ref="A173:A176"/>
    <mergeCell ref="B173:B176"/>
    <mergeCell ref="C173:C176"/>
    <mergeCell ref="D173:D176"/>
    <mergeCell ref="G173:G176"/>
    <mergeCell ref="H173:I176"/>
    <mergeCell ref="A141:A144"/>
    <mergeCell ref="B141:B144"/>
    <mergeCell ref="C141:C144"/>
    <mergeCell ref="D141:D144"/>
    <mergeCell ref="H177:I180"/>
    <mergeCell ref="J177:J180"/>
    <mergeCell ref="K177:K180"/>
    <mergeCell ref="E179:E180"/>
    <mergeCell ref="A145:A148"/>
    <mergeCell ref="B145:B148"/>
    <mergeCell ref="C145:C148"/>
    <mergeCell ref="D145:D148"/>
    <mergeCell ref="A249:A252"/>
    <mergeCell ref="B249:B252"/>
    <mergeCell ref="C249:C252"/>
    <mergeCell ref="D249:D252"/>
    <mergeCell ref="G249:G252"/>
    <mergeCell ref="H249:I252"/>
    <mergeCell ref="J249:J252"/>
    <mergeCell ref="K249:K252"/>
    <mergeCell ref="E251:E252"/>
    <mergeCell ref="A181:A184"/>
    <mergeCell ref="B181:B184"/>
    <mergeCell ref="C181:C184"/>
    <mergeCell ref="D181:D184"/>
    <mergeCell ref="G181:G184"/>
    <mergeCell ref="H181:I184"/>
    <mergeCell ref="J181:J184"/>
    <mergeCell ref="K181:K184"/>
    <mergeCell ref="E181:E184"/>
    <mergeCell ref="E291:E292"/>
    <mergeCell ref="K285:K288"/>
    <mergeCell ref="E287:E288"/>
    <mergeCell ref="A289:A292"/>
    <mergeCell ref="B289:B292"/>
    <mergeCell ref="C289:C292"/>
    <mergeCell ref="D289:D292"/>
    <mergeCell ref="G289:G292"/>
    <mergeCell ref="H289:I292"/>
    <mergeCell ref="J289:J292"/>
    <mergeCell ref="K289:K292"/>
    <mergeCell ref="A285:A288"/>
    <mergeCell ref="B285:B288"/>
    <mergeCell ref="C285:C288"/>
    <mergeCell ref="D285:D288"/>
    <mergeCell ref="G285:G288"/>
    <mergeCell ref="H285:I288"/>
    <mergeCell ref="J285:J288"/>
    <mergeCell ref="K185:K188"/>
    <mergeCell ref="A189:A192"/>
    <mergeCell ref="B189:B192"/>
    <mergeCell ref="C189:C192"/>
    <mergeCell ref="D189:D192"/>
    <mergeCell ref="G189:G192"/>
    <mergeCell ref="H189:I192"/>
    <mergeCell ref="J189:J192"/>
    <mergeCell ref="K189:K192"/>
    <mergeCell ref="A185:A188"/>
    <mergeCell ref="B185:B188"/>
    <mergeCell ref="C185:C188"/>
    <mergeCell ref="D185:D188"/>
    <mergeCell ref="G185:G188"/>
    <mergeCell ref="H185:I188"/>
    <mergeCell ref="J185:J188"/>
    <mergeCell ref="E185:E188"/>
    <mergeCell ref="E189:E192"/>
    <mergeCell ref="K193:K196"/>
    <mergeCell ref="A197:A200"/>
    <mergeCell ref="B197:B200"/>
    <mergeCell ref="C197:C200"/>
    <mergeCell ref="D197:D200"/>
    <mergeCell ref="G197:G200"/>
    <mergeCell ref="H197:I200"/>
    <mergeCell ref="J197:J200"/>
    <mergeCell ref="K197:K200"/>
    <mergeCell ref="A193:A196"/>
    <mergeCell ref="B193:B196"/>
    <mergeCell ref="C193:C196"/>
    <mergeCell ref="D193:D196"/>
    <mergeCell ref="G193:G196"/>
    <mergeCell ref="H193:I196"/>
    <mergeCell ref="J193:J196"/>
    <mergeCell ref="E193:E196"/>
    <mergeCell ref="E197:E200"/>
    <mergeCell ref="D201:D204"/>
    <mergeCell ref="G201:G204"/>
    <mergeCell ref="H201:I204"/>
    <mergeCell ref="J201:J204"/>
    <mergeCell ref="K201:K204"/>
    <mergeCell ref="A205:A208"/>
    <mergeCell ref="B205:B208"/>
    <mergeCell ref="C205:C208"/>
    <mergeCell ref="D205:D208"/>
    <mergeCell ref="G205:G208"/>
    <mergeCell ref="H205:I208"/>
    <mergeCell ref="J205:J208"/>
    <mergeCell ref="K205:K208"/>
    <mergeCell ref="A201:A204"/>
    <mergeCell ref="B201:B204"/>
    <mergeCell ref="C201:C204"/>
    <mergeCell ref="E201:E204"/>
    <mergeCell ref="E205:E208"/>
    <mergeCell ref="A209:A212"/>
    <mergeCell ref="B209:B212"/>
    <mergeCell ref="C209:C212"/>
    <mergeCell ref="D209:D212"/>
    <mergeCell ref="G209:G212"/>
    <mergeCell ref="H209:I212"/>
    <mergeCell ref="J209:J212"/>
    <mergeCell ref="K209:K212"/>
    <mergeCell ref="E209:E212"/>
    <mergeCell ref="A213:A216"/>
    <mergeCell ref="B213:B216"/>
    <mergeCell ref="C213:C216"/>
    <mergeCell ref="D213:D216"/>
    <mergeCell ref="G213:G216"/>
    <mergeCell ref="H213:I216"/>
    <mergeCell ref="J213:J216"/>
    <mergeCell ref="K213:K216"/>
    <mergeCell ref="E213:E216"/>
    <mergeCell ref="A217:A220"/>
    <mergeCell ref="B217:B220"/>
    <mergeCell ref="C217:C220"/>
    <mergeCell ref="D217:D220"/>
    <mergeCell ref="G217:G220"/>
    <mergeCell ref="H217:I220"/>
    <mergeCell ref="J217:J220"/>
    <mergeCell ref="K217:K220"/>
    <mergeCell ref="E217:E220"/>
    <mergeCell ref="G145:G148"/>
    <mergeCell ref="H145:I148"/>
    <mergeCell ref="J145:J148"/>
    <mergeCell ref="K145:K148"/>
    <mergeCell ref="A149:A152"/>
    <mergeCell ref="B149:B152"/>
    <mergeCell ref="C149:C152"/>
    <mergeCell ref="D149:D152"/>
    <mergeCell ref="G149:G152"/>
    <mergeCell ref="H149:I152"/>
    <mergeCell ref="J149:J152"/>
    <mergeCell ref="K149:K152"/>
    <mergeCell ref="E145:E148"/>
    <mergeCell ref="E149:E152"/>
    <mergeCell ref="A153:A156"/>
    <mergeCell ref="B153:B156"/>
    <mergeCell ref="C153:C156"/>
    <mergeCell ref="D153:D156"/>
    <mergeCell ref="G153:G156"/>
    <mergeCell ref="H153:I156"/>
    <mergeCell ref="J153:J156"/>
    <mergeCell ref="K153:K156"/>
    <mergeCell ref="E153:E156"/>
    <mergeCell ref="C29:C32"/>
    <mergeCell ref="D29:D32"/>
    <mergeCell ref="G29:G32"/>
    <mergeCell ref="H29:I32"/>
    <mergeCell ref="J29:J32"/>
    <mergeCell ref="K29:K32"/>
    <mergeCell ref="A33:A36"/>
    <mergeCell ref="B33:B36"/>
    <mergeCell ref="C33:C36"/>
    <mergeCell ref="D33:D36"/>
    <mergeCell ref="G33:G36"/>
    <mergeCell ref="H33:I36"/>
    <mergeCell ref="J33:J36"/>
    <mergeCell ref="K33:K36"/>
    <mergeCell ref="E29:E32"/>
    <mergeCell ref="E33:E36"/>
    <mergeCell ref="A157:A160"/>
    <mergeCell ref="B157:B160"/>
    <mergeCell ref="C157:C160"/>
    <mergeCell ref="D157:D160"/>
    <mergeCell ref="G157:G160"/>
    <mergeCell ref="H157:I160"/>
    <mergeCell ref="J157:J160"/>
    <mergeCell ref="K157:K160"/>
    <mergeCell ref="E157:E160"/>
    <mergeCell ref="A161:A164"/>
    <mergeCell ref="B161:B164"/>
    <mergeCell ref="C161:C164"/>
    <mergeCell ref="D161:D164"/>
    <mergeCell ref="G161:G164"/>
    <mergeCell ref="H161:I164"/>
    <mergeCell ref="J161:J164"/>
    <mergeCell ref="K161:K164"/>
    <mergeCell ref="E161:E164"/>
    <mergeCell ref="A165:A168"/>
    <mergeCell ref="B165:B168"/>
    <mergeCell ref="C165:C168"/>
    <mergeCell ref="D165:D168"/>
    <mergeCell ref="G165:G168"/>
    <mergeCell ref="H165:I168"/>
    <mergeCell ref="J165:J168"/>
    <mergeCell ref="K165:K168"/>
    <mergeCell ref="E165:E168"/>
    <mergeCell ref="A169:A172"/>
    <mergeCell ref="B169:B172"/>
    <mergeCell ref="C169:C172"/>
    <mergeCell ref="D169:D172"/>
    <mergeCell ref="G169:G172"/>
    <mergeCell ref="H169:I172"/>
    <mergeCell ref="J169:J172"/>
    <mergeCell ref="K169:K172"/>
    <mergeCell ref="E169:E172"/>
    <mergeCell ref="A81:A84"/>
    <mergeCell ref="B81:B84"/>
    <mergeCell ref="C81:C84"/>
    <mergeCell ref="D81:D84"/>
    <mergeCell ref="G81:G84"/>
    <mergeCell ref="H81:I84"/>
    <mergeCell ref="J81:J84"/>
    <mergeCell ref="K81:K84"/>
    <mergeCell ref="E81:E84"/>
    <mergeCell ref="E221:E224"/>
    <mergeCell ref="E225:E228"/>
    <mergeCell ref="E229:E232"/>
    <mergeCell ref="E233:E236"/>
    <mergeCell ref="E237:E240"/>
    <mergeCell ref="E257:E260"/>
    <mergeCell ref="E261:E264"/>
    <mergeCell ref="E265:E268"/>
    <mergeCell ref="E269:E272"/>
    <mergeCell ref="A89:A92"/>
    <mergeCell ref="B89:B92"/>
    <mergeCell ref="C89:C92"/>
    <mergeCell ref="D89:D92"/>
    <mergeCell ref="E89:E92"/>
    <mergeCell ref="G89:G92"/>
    <mergeCell ref="H89:I92"/>
    <mergeCell ref="J89:J92"/>
    <mergeCell ref="K89:K92"/>
    <mergeCell ref="A241:A244"/>
    <mergeCell ref="B241:B244"/>
    <mergeCell ref="C241:C244"/>
    <mergeCell ref="D241:D244"/>
    <mergeCell ref="E241:E244"/>
    <mergeCell ref="G241:G244"/>
    <mergeCell ref="H241:I244"/>
    <mergeCell ref="J241:J244"/>
    <mergeCell ref="K241:K244"/>
    <mergeCell ref="A93:A96"/>
    <mergeCell ref="B93:B96"/>
    <mergeCell ref="C93:C96"/>
    <mergeCell ref="D93:D96"/>
    <mergeCell ref="E93:E96"/>
    <mergeCell ref="G93:G96"/>
    <mergeCell ref="H93:I96"/>
    <mergeCell ref="J93:J96"/>
    <mergeCell ref="K93:K96"/>
    <mergeCell ref="A97:A100"/>
    <mergeCell ref="B97:B100"/>
    <mergeCell ref="C97:C100"/>
    <mergeCell ref="D97:D100"/>
    <mergeCell ref="E97:E100"/>
    <mergeCell ref="G97:G100"/>
    <mergeCell ref="H97:I100"/>
    <mergeCell ref="J97:J100"/>
    <mergeCell ref="K97:K100"/>
    <mergeCell ref="A101:A104"/>
    <mergeCell ref="B101:B104"/>
    <mergeCell ref="C101:C104"/>
    <mergeCell ref="D101:D104"/>
    <mergeCell ref="E101:E104"/>
    <mergeCell ref="G101:G104"/>
    <mergeCell ref="H101:I104"/>
    <mergeCell ref="J101:J104"/>
    <mergeCell ref="K101:K104"/>
  </mergeCells>
  <pageMargins left="1.1023622047244095" right="0.19685039370078741" top="0.74803149606299213" bottom="0.74803149606299213" header="0.31496062992125984" footer="0.31496062992125984"/>
  <pageSetup paperSize="8" firstPageNumber="18" orientation="portrait" useFirstPageNumber="1" r:id="rId1"/>
  <headerFooter>
    <oddFooter>&amp;R&amp;P</oddFooter>
  </headerFooter>
</worksheet>
</file>

<file path=xl/worksheets/sheet60.xml><?xml version="1.0" encoding="utf-8"?>
<worksheet xmlns="http://schemas.openxmlformats.org/spreadsheetml/2006/main" xmlns:r="http://schemas.openxmlformats.org/officeDocument/2006/relationships">
  <dimension ref="A2:K149"/>
  <sheetViews>
    <sheetView topLeftCell="A2" workbookViewId="0">
      <selection activeCell="B2" sqref="B2:B20"/>
    </sheetView>
  </sheetViews>
  <sheetFormatPr defaultRowHeight="15"/>
  <cols>
    <col min="2" max="2" width="20.85546875" customWidth="1"/>
    <col min="4" max="4" width="7.5703125" customWidth="1"/>
    <col min="5" max="5" width="9.85546875" customWidth="1"/>
    <col min="6" max="6" width="11.7109375" customWidth="1"/>
    <col min="10" max="10" width="11.7109375" customWidth="1"/>
    <col min="11" max="11" width="22.140625" customWidth="1"/>
  </cols>
  <sheetData>
    <row r="2" spans="1:11" ht="57.75" customHeight="1">
      <c r="A2" s="672" t="s">
        <v>15</v>
      </c>
      <c r="B2" s="673" t="s">
        <v>525</v>
      </c>
      <c r="C2" s="674" t="s">
        <v>20</v>
      </c>
      <c r="D2" s="672"/>
      <c r="E2" s="411" t="s">
        <v>22</v>
      </c>
      <c r="F2" s="411" t="s">
        <v>22</v>
      </c>
      <c r="G2" s="675" t="s">
        <v>413</v>
      </c>
      <c r="H2" s="672">
        <v>12</v>
      </c>
      <c r="I2" s="672">
        <v>14</v>
      </c>
      <c r="J2" s="672" t="s">
        <v>1303</v>
      </c>
      <c r="K2" s="675" t="s">
        <v>1735</v>
      </c>
    </row>
    <row r="3" spans="1:11" ht="15" hidden="1" customHeight="1">
      <c r="A3" s="672"/>
      <c r="B3" s="673"/>
      <c r="C3" s="674"/>
      <c r="D3" s="672"/>
      <c r="E3" s="411"/>
      <c r="F3" s="410"/>
      <c r="G3" s="675"/>
      <c r="H3" s="672"/>
      <c r="I3" s="672"/>
      <c r="J3" s="672"/>
      <c r="K3" s="675"/>
    </row>
    <row r="4" spans="1:11" ht="15" hidden="1" customHeight="1">
      <c r="A4" s="672"/>
      <c r="B4" s="673"/>
      <c r="C4" s="674"/>
      <c r="D4" s="672"/>
      <c r="E4" s="671"/>
      <c r="F4" s="410" t="s">
        <v>23</v>
      </c>
      <c r="G4" s="675"/>
      <c r="H4" s="672"/>
      <c r="I4" s="672"/>
      <c r="J4" s="672"/>
      <c r="K4" s="675"/>
    </row>
    <row r="5" spans="1:11" ht="33" hidden="1" customHeight="1">
      <c r="A5" s="672"/>
      <c r="B5" s="673"/>
      <c r="C5" s="674"/>
      <c r="D5" s="672"/>
      <c r="E5" s="671"/>
      <c r="F5" s="410"/>
      <c r="G5" s="675"/>
      <c r="H5" s="672"/>
      <c r="I5" s="672"/>
      <c r="J5" s="672"/>
      <c r="K5" s="675"/>
    </row>
    <row r="6" spans="1:11" ht="20.25" hidden="1" customHeight="1">
      <c r="A6" s="672"/>
      <c r="B6" s="673"/>
      <c r="C6" s="674"/>
      <c r="D6" s="672"/>
      <c r="E6" s="411" t="s">
        <v>22</v>
      </c>
      <c r="F6" s="410" t="s">
        <v>22</v>
      </c>
      <c r="G6" s="669" t="s">
        <v>21</v>
      </c>
      <c r="H6" s="669" t="s">
        <v>21</v>
      </c>
      <c r="I6" s="669"/>
      <c r="J6" s="669" t="s">
        <v>21</v>
      </c>
      <c r="K6" s="670"/>
    </row>
    <row r="7" spans="1:11" ht="15" hidden="1" customHeight="1">
      <c r="A7" s="672"/>
      <c r="B7" s="673"/>
      <c r="C7" s="674"/>
      <c r="D7" s="672"/>
      <c r="E7" s="300">
        <v>59166800</v>
      </c>
      <c r="F7" s="410"/>
      <c r="G7" s="669"/>
      <c r="H7" s="669"/>
      <c r="I7" s="669"/>
      <c r="J7" s="669"/>
      <c r="K7" s="670"/>
    </row>
    <row r="8" spans="1:11" ht="15" hidden="1" customHeight="1">
      <c r="A8" s="672"/>
      <c r="B8" s="673"/>
      <c r="C8" s="674"/>
      <c r="D8" s="672"/>
      <c r="E8" s="671"/>
      <c r="F8" s="410" t="s">
        <v>23</v>
      </c>
      <c r="G8" s="669"/>
      <c r="H8" s="669"/>
      <c r="I8" s="669"/>
      <c r="J8" s="669"/>
      <c r="K8" s="670"/>
    </row>
    <row r="9" spans="1:11" ht="15" hidden="1" customHeight="1">
      <c r="A9" s="672"/>
      <c r="B9" s="673"/>
      <c r="C9" s="674"/>
      <c r="D9" s="672"/>
      <c r="E9" s="671"/>
      <c r="F9" s="410"/>
      <c r="G9" s="669"/>
      <c r="H9" s="669"/>
      <c r="I9" s="669"/>
      <c r="J9" s="669"/>
      <c r="K9" s="670"/>
    </row>
    <row r="10" spans="1:11" ht="20.25" hidden="1" customHeight="1">
      <c r="A10" s="672"/>
      <c r="B10" s="673"/>
      <c r="C10" s="674"/>
      <c r="D10" s="672"/>
      <c r="E10" s="411" t="s">
        <v>22</v>
      </c>
      <c r="F10" s="410" t="s">
        <v>22</v>
      </c>
      <c r="G10" s="669" t="s">
        <v>21</v>
      </c>
      <c r="H10" s="669" t="s">
        <v>21</v>
      </c>
      <c r="I10" s="669"/>
      <c r="J10" s="669" t="s">
        <v>21</v>
      </c>
      <c r="K10" s="670"/>
    </row>
    <row r="11" spans="1:11" ht="15" hidden="1" customHeight="1">
      <c r="A11" s="672"/>
      <c r="B11" s="673"/>
      <c r="C11" s="674"/>
      <c r="D11" s="672"/>
      <c r="E11" s="300">
        <v>35070000</v>
      </c>
      <c r="F11" s="410"/>
      <c r="G11" s="669"/>
      <c r="H11" s="669"/>
      <c r="I11" s="669"/>
      <c r="J11" s="669"/>
      <c r="K11" s="670"/>
    </row>
    <row r="12" spans="1:11" ht="15" hidden="1" customHeight="1">
      <c r="A12" s="672"/>
      <c r="B12" s="673"/>
      <c r="C12" s="674"/>
      <c r="D12" s="672"/>
      <c r="E12" s="671"/>
      <c r="F12" s="410" t="s">
        <v>23</v>
      </c>
      <c r="G12" s="669"/>
      <c r="H12" s="669"/>
      <c r="I12" s="669"/>
      <c r="J12" s="669"/>
      <c r="K12" s="670"/>
    </row>
    <row r="13" spans="1:11" ht="15" hidden="1" customHeight="1">
      <c r="A13" s="672"/>
      <c r="B13" s="673"/>
      <c r="C13" s="674"/>
      <c r="D13" s="672"/>
      <c r="E13" s="671"/>
      <c r="F13" s="410"/>
      <c r="G13" s="669"/>
      <c r="H13" s="669"/>
      <c r="I13" s="669"/>
      <c r="J13" s="669"/>
      <c r="K13" s="670"/>
    </row>
    <row r="14" spans="1:11" ht="20.25" hidden="1" customHeight="1">
      <c r="A14" s="672"/>
      <c r="B14" s="673"/>
      <c r="C14" s="674"/>
      <c r="D14" s="672"/>
      <c r="E14" s="411" t="s">
        <v>22</v>
      </c>
      <c r="F14" s="410" t="s">
        <v>22</v>
      </c>
      <c r="G14" s="669" t="s">
        <v>21</v>
      </c>
      <c r="H14" s="669" t="s">
        <v>21</v>
      </c>
      <c r="I14" s="669"/>
      <c r="J14" s="669" t="s">
        <v>21</v>
      </c>
      <c r="K14" s="670"/>
    </row>
    <row r="15" spans="1:11" ht="15" hidden="1" customHeight="1">
      <c r="A15" s="672"/>
      <c r="B15" s="673"/>
      <c r="C15" s="674"/>
      <c r="D15" s="672"/>
      <c r="E15" s="300">
        <v>1100000</v>
      </c>
      <c r="F15" s="410"/>
      <c r="G15" s="669"/>
      <c r="H15" s="669"/>
      <c r="I15" s="669"/>
      <c r="J15" s="669"/>
      <c r="K15" s="670"/>
    </row>
    <row r="16" spans="1:11" ht="15" hidden="1" customHeight="1">
      <c r="A16" s="672"/>
      <c r="B16" s="673"/>
      <c r="C16" s="674"/>
      <c r="D16" s="672"/>
      <c r="E16" s="671"/>
      <c r="F16" s="410" t="s">
        <v>23</v>
      </c>
      <c r="G16" s="669"/>
      <c r="H16" s="669"/>
      <c r="I16" s="669"/>
      <c r="J16" s="669"/>
      <c r="K16" s="670"/>
    </row>
    <row r="17" spans="1:11" ht="15" hidden="1" customHeight="1">
      <c r="A17" s="672"/>
      <c r="B17" s="673"/>
      <c r="C17" s="674"/>
      <c r="D17" s="672"/>
      <c r="E17" s="671"/>
      <c r="F17" s="410"/>
      <c r="G17" s="669"/>
      <c r="H17" s="669"/>
      <c r="I17" s="669"/>
      <c r="J17" s="669"/>
      <c r="K17" s="670"/>
    </row>
    <row r="18" spans="1:11">
      <c r="A18" s="672"/>
      <c r="B18" s="673"/>
      <c r="C18" s="674"/>
      <c r="D18" s="672"/>
      <c r="E18" s="411">
        <f>E22+E26+E79+E91+E95+E103+E119+E131+E135+E143+E147</f>
        <v>91613000</v>
      </c>
      <c r="F18" s="413">
        <f>F26+F79+F95+F103+F119+F135</f>
        <v>44219861.620000005</v>
      </c>
      <c r="G18" s="669"/>
      <c r="H18" s="669"/>
      <c r="I18" s="669"/>
      <c r="J18" s="669"/>
      <c r="K18" s="669"/>
    </row>
    <row r="19" spans="1:11">
      <c r="A19" s="672"/>
      <c r="B19" s="673"/>
      <c r="C19" s="674"/>
      <c r="D19" s="672"/>
      <c r="E19" s="671"/>
      <c r="F19" s="410" t="s">
        <v>23</v>
      </c>
      <c r="G19" s="669"/>
      <c r="H19" s="669"/>
      <c r="I19" s="669"/>
      <c r="J19" s="669"/>
      <c r="K19" s="669"/>
    </row>
    <row r="20" spans="1:11" ht="24.75" customHeight="1">
      <c r="A20" s="672"/>
      <c r="B20" s="673"/>
      <c r="C20" s="674"/>
      <c r="D20" s="672"/>
      <c r="E20" s="671"/>
      <c r="F20" s="413">
        <f>F28+F81+F97+F105+F121+F137</f>
        <v>30146748.66</v>
      </c>
      <c r="G20" s="669"/>
      <c r="H20" s="669"/>
      <c r="I20" s="669"/>
      <c r="J20" s="669"/>
      <c r="K20" s="669"/>
    </row>
    <row r="21" spans="1:11" ht="20.25" customHeight="1">
      <c r="A21" s="666" t="s">
        <v>18</v>
      </c>
      <c r="B21" s="667" t="s">
        <v>526</v>
      </c>
      <c r="C21" s="666" t="s">
        <v>20</v>
      </c>
      <c r="D21" s="668"/>
      <c r="E21" s="411" t="s">
        <v>22</v>
      </c>
      <c r="F21" s="411" t="s">
        <v>22</v>
      </c>
      <c r="G21" s="669" t="s">
        <v>21</v>
      </c>
      <c r="H21" s="669" t="s">
        <v>21</v>
      </c>
      <c r="I21" s="669"/>
      <c r="J21" s="669" t="s">
        <v>21</v>
      </c>
      <c r="K21" s="670"/>
    </row>
    <row r="22" spans="1:11">
      <c r="A22" s="666"/>
      <c r="B22" s="667"/>
      <c r="C22" s="666"/>
      <c r="D22" s="668"/>
      <c r="E22" s="412">
        <v>8500000</v>
      </c>
      <c r="F22" s="411">
        <v>0</v>
      </c>
      <c r="G22" s="669"/>
      <c r="H22" s="669"/>
      <c r="I22" s="669"/>
      <c r="J22" s="669"/>
      <c r="K22" s="670"/>
    </row>
    <row r="23" spans="1:11">
      <c r="A23" s="666"/>
      <c r="B23" s="667"/>
      <c r="C23" s="666"/>
      <c r="D23" s="668"/>
      <c r="E23" s="671"/>
      <c r="F23" s="411" t="s">
        <v>23</v>
      </c>
      <c r="G23" s="669"/>
      <c r="H23" s="669"/>
      <c r="I23" s="669"/>
      <c r="J23" s="669"/>
      <c r="K23" s="670"/>
    </row>
    <row r="24" spans="1:11" ht="13.5" customHeight="1">
      <c r="A24" s="666"/>
      <c r="B24" s="667"/>
      <c r="C24" s="666"/>
      <c r="D24" s="668"/>
      <c r="E24" s="671"/>
      <c r="F24" s="411">
        <v>0</v>
      </c>
      <c r="G24" s="669"/>
      <c r="H24" s="669"/>
      <c r="I24" s="669"/>
      <c r="J24" s="669"/>
      <c r="K24" s="670"/>
    </row>
    <row r="25" spans="1:11" ht="20.25" customHeight="1">
      <c r="A25" s="666" t="s">
        <v>18</v>
      </c>
      <c r="B25" s="667" t="s">
        <v>527</v>
      </c>
      <c r="C25" s="666" t="s">
        <v>20</v>
      </c>
      <c r="D25" s="668"/>
      <c r="E25" s="411" t="s">
        <v>22</v>
      </c>
      <c r="F25" s="411" t="s">
        <v>22</v>
      </c>
      <c r="G25" s="669" t="s">
        <v>21</v>
      </c>
      <c r="H25" s="669" t="s">
        <v>21</v>
      </c>
      <c r="I25" s="669"/>
      <c r="J25" s="669" t="s">
        <v>21</v>
      </c>
      <c r="K25" s="681" t="s">
        <v>1689</v>
      </c>
    </row>
    <row r="26" spans="1:11">
      <c r="A26" s="666"/>
      <c r="B26" s="667"/>
      <c r="C26" s="666"/>
      <c r="D26" s="668"/>
      <c r="E26" s="412">
        <v>30500000</v>
      </c>
      <c r="F26" s="411">
        <f>F31+F35+F39+F43+F47+F51+F55+F59+F63+F67+F71+F75</f>
        <v>27231894.100000001</v>
      </c>
      <c r="G26" s="669"/>
      <c r="H26" s="669"/>
      <c r="I26" s="669"/>
      <c r="J26" s="669"/>
      <c r="K26" s="681"/>
    </row>
    <row r="27" spans="1:11">
      <c r="A27" s="666"/>
      <c r="B27" s="667"/>
      <c r="C27" s="666"/>
      <c r="D27" s="668"/>
      <c r="E27" s="733"/>
      <c r="F27" s="411" t="s">
        <v>23</v>
      </c>
      <c r="G27" s="669"/>
      <c r="H27" s="669"/>
      <c r="I27" s="669"/>
      <c r="J27" s="669"/>
      <c r="K27" s="681"/>
    </row>
    <row r="28" spans="1:11" ht="34.5" customHeight="1">
      <c r="A28" s="666"/>
      <c r="B28" s="667"/>
      <c r="C28" s="666"/>
      <c r="D28" s="668"/>
      <c r="E28" s="750"/>
      <c r="F28" s="411">
        <f>F33+F37+F41+F45+F49+F53+F57+F61+F65+F69+F73+F77</f>
        <v>15218406.9</v>
      </c>
      <c r="G28" s="669"/>
      <c r="H28" s="669"/>
      <c r="I28" s="669"/>
      <c r="J28" s="669"/>
      <c r="K28" s="681"/>
    </row>
    <row r="29" spans="1:11" ht="15" hidden="1" customHeight="1">
      <c r="A29" s="666"/>
      <c r="B29" s="667"/>
      <c r="C29" s="666"/>
      <c r="D29" s="668"/>
      <c r="E29" s="750"/>
      <c r="F29" s="411"/>
      <c r="G29" s="669"/>
      <c r="H29" s="669"/>
      <c r="I29" s="669"/>
      <c r="J29" s="669"/>
      <c r="K29" s="681"/>
    </row>
    <row r="30" spans="1:11" ht="20.25" customHeight="1">
      <c r="A30" s="446"/>
      <c r="B30" s="447" t="s">
        <v>754</v>
      </c>
      <c r="C30" s="446"/>
      <c r="D30" s="448">
        <v>2010</v>
      </c>
      <c r="E30" s="448"/>
      <c r="F30" s="409" t="s">
        <v>22</v>
      </c>
      <c r="G30" s="449" t="s">
        <v>21</v>
      </c>
      <c r="H30" s="449" t="s">
        <v>21</v>
      </c>
      <c r="I30" s="449"/>
      <c r="J30" s="449" t="s">
        <v>21</v>
      </c>
      <c r="K30" s="450" t="s">
        <v>755</v>
      </c>
    </row>
    <row r="31" spans="1:11">
      <c r="A31" s="446"/>
      <c r="B31" s="447"/>
      <c r="C31" s="446"/>
      <c r="D31" s="448"/>
      <c r="E31" s="488"/>
      <c r="F31" s="409">
        <v>3356536</v>
      </c>
      <c r="G31" s="449"/>
      <c r="H31" s="449"/>
      <c r="I31" s="449"/>
      <c r="J31" s="449"/>
      <c r="K31" s="450"/>
    </row>
    <row r="32" spans="1:11">
      <c r="A32" s="446"/>
      <c r="B32" s="447"/>
      <c r="C32" s="446"/>
      <c r="D32" s="448"/>
      <c r="E32" s="488"/>
      <c r="F32" s="409" t="s">
        <v>23</v>
      </c>
      <c r="G32" s="449"/>
      <c r="H32" s="449"/>
      <c r="I32" s="449"/>
      <c r="J32" s="449"/>
      <c r="K32" s="450"/>
    </row>
    <row r="33" spans="1:11" ht="78.75" customHeight="1">
      <c r="A33" s="446"/>
      <c r="B33" s="447"/>
      <c r="C33" s="446"/>
      <c r="D33" s="448"/>
      <c r="E33" s="488"/>
      <c r="F33" s="409">
        <v>2853055.6</v>
      </c>
      <c r="G33" s="449"/>
      <c r="H33" s="449"/>
      <c r="I33" s="449"/>
      <c r="J33" s="449"/>
      <c r="K33" s="450"/>
    </row>
    <row r="34" spans="1:11" ht="20.25" customHeight="1">
      <c r="A34" s="446"/>
      <c r="B34" s="447" t="s">
        <v>756</v>
      </c>
      <c r="C34" s="446"/>
      <c r="D34" s="448"/>
      <c r="E34" s="448"/>
      <c r="F34" s="409" t="s">
        <v>22</v>
      </c>
      <c r="G34" s="449" t="s">
        <v>21</v>
      </c>
      <c r="H34" s="449" t="s">
        <v>21</v>
      </c>
      <c r="I34" s="449"/>
      <c r="J34" s="449" t="s">
        <v>21</v>
      </c>
      <c r="K34" s="450" t="s">
        <v>757</v>
      </c>
    </row>
    <row r="35" spans="1:11">
      <c r="A35" s="446"/>
      <c r="B35" s="447"/>
      <c r="C35" s="446"/>
      <c r="D35" s="448"/>
      <c r="E35" s="488"/>
      <c r="F35" s="409">
        <v>3334919.57</v>
      </c>
      <c r="G35" s="449"/>
      <c r="H35" s="449"/>
      <c r="I35" s="449"/>
      <c r="J35" s="449"/>
      <c r="K35" s="450"/>
    </row>
    <row r="36" spans="1:11">
      <c r="A36" s="446"/>
      <c r="B36" s="447"/>
      <c r="C36" s="446"/>
      <c r="D36" s="448"/>
      <c r="E36" s="488"/>
      <c r="F36" s="409" t="s">
        <v>23</v>
      </c>
      <c r="G36" s="449"/>
      <c r="H36" s="449"/>
      <c r="I36" s="449"/>
      <c r="J36" s="449"/>
      <c r="K36" s="450"/>
    </row>
    <row r="37" spans="1:11" ht="25.5" customHeight="1">
      <c r="A37" s="446"/>
      <c r="B37" s="447"/>
      <c r="C37" s="446"/>
      <c r="D37" s="448"/>
      <c r="E37" s="488"/>
      <c r="F37" s="409">
        <v>2834681.63</v>
      </c>
      <c r="G37" s="449"/>
      <c r="H37" s="449"/>
      <c r="I37" s="449"/>
      <c r="J37" s="449"/>
      <c r="K37" s="450"/>
    </row>
    <row r="38" spans="1:11" ht="20.25" customHeight="1">
      <c r="A38" s="446"/>
      <c r="B38" s="447" t="s">
        <v>758</v>
      </c>
      <c r="C38" s="446"/>
      <c r="D38" s="448">
        <v>2011</v>
      </c>
      <c r="E38" s="448"/>
      <c r="F38" s="409" t="s">
        <v>22</v>
      </c>
      <c r="G38" s="449" t="s">
        <v>21</v>
      </c>
      <c r="H38" s="449" t="s">
        <v>21</v>
      </c>
      <c r="I38" s="449"/>
      <c r="J38" s="449" t="s">
        <v>21</v>
      </c>
      <c r="K38" s="450" t="s">
        <v>759</v>
      </c>
    </row>
    <row r="39" spans="1:11">
      <c r="A39" s="446"/>
      <c r="B39" s="447"/>
      <c r="C39" s="446"/>
      <c r="D39" s="448"/>
      <c r="E39" s="488"/>
      <c r="F39" s="409">
        <v>1500000</v>
      </c>
      <c r="G39" s="449"/>
      <c r="H39" s="449"/>
      <c r="I39" s="449"/>
      <c r="J39" s="449"/>
      <c r="K39" s="450"/>
    </row>
    <row r="40" spans="1:11">
      <c r="A40" s="446"/>
      <c r="B40" s="447"/>
      <c r="C40" s="446"/>
      <c r="D40" s="448"/>
      <c r="E40" s="488"/>
      <c r="F40" s="409" t="s">
        <v>23</v>
      </c>
      <c r="G40" s="449"/>
      <c r="H40" s="449"/>
      <c r="I40" s="449"/>
      <c r="J40" s="449"/>
      <c r="K40" s="450"/>
    </row>
    <row r="41" spans="1:11" ht="25.5" customHeight="1">
      <c r="A41" s="446"/>
      <c r="B41" s="447"/>
      <c r="C41" s="446"/>
      <c r="D41" s="448"/>
      <c r="E41" s="488"/>
      <c r="F41" s="409">
        <v>1275000</v>
      </c>
      <c r="G41" s="449"/>
      <c r="H41" s="449"/>
      <c r="I41" s="449"/>
      <c r="J41" s="449"/>
      <c r="K41" s="450"/>
    </row>
    <row r="42" spans="1:11" ht="20.25" customHeight="1">
      <c r="A42" s="446"/>
      <c r="B42" s="447" t="s">
        <v>761</v>
      </c>
      <c r="C42" s="446"/>
      <c r="D42" s="448">
        <v>2012</v>
      </c>
      <c r="E42" s="448"/>
      <c r="F42" s="409" t="s">
        <v>22</v>
      </c>
      <c r="G42" s="449" t="s">
        <v>21</v>
      </c>
      <c r="H42" s="449" t="s">
        <v>21</v>
      </c>
      <c r="I42" s="449"/>
      <c r="J42" s="449" t="s">
        <v>21</v>
      </c>
      <c r="K42" s="450" t="s">
        <v>762</v>
      </c>
    </row>
    <row r="43" spans="1:11">
      <c r="A43" s="446"/>
      <c r="B43" s="447"/>
      <c r="C43" s="446"/>
      <c r="D43" s="448"/>
      <c r="E43" s="488"/>
      <c r="F43" s="409">
        <v>1977012.69</v>
      </c>
      <c r="G43" s="449"/>
      <c r="H43" s="449"/>
      <c r="I43" s="449"/>
      <c r="J43" s="449"/>
      <c r="K43" s="450"/>
    </row>
    <row r="44" spans="1:11">
      <c r="A44" s="446"/>
      <c r="B44" s="447"/>
      <c r="C44" s="446"/>
      <c r="D44" s="448"/>
      <c r="E44" s="488"/>
      <c r="F44" s="409" t="s">
        <v>23</v>
      </c>
      <c r="G44" s="449"/>
      <c r="H44" s="449"/>
      <c r="I44" s="449"/>
      <c r="J44" s="449"/>
      <c r="K44" s="450"/>
    </row>
    <row r="45" spans="1:11" ht="52.5" customHeight="1">
      <c r="A45" s="446"/>
      <c r="B45" s="447"/>
      <c r="C45" s="446"/>
      <c r="D45" s="448"/>
      <c r="E45" s="488"/>
      <c r="F45" s="409">
        <v>1680460.79</v>
      </c>
      <c r="G45" s="449"/>
      <c r="H45" s="449"/>
      <c r="I45" s="449"/>
      <c r="J45" s="449"/>
      <c r="K45" s="450"/>
    </row>
    <row r="46" spans="1:11" s="23" customFormat="1" ht="20.25" customHeight="1">
      <c r="A46" s="446"/>
      <c r="B46" s="447" t="s">
        <v>763</v>
      </c>
      <c r="C46" s="446"/>
      <c r="D46" s="448">
        <v>2013</v>
      </c>
      <c r="E46" s="448"/>
      <c r="F46" s="409" t="s">
        <v>22</v>
      </c>
      <c r="G46" s="449" t="s">
        <v>21</v>
      </c>
      <c r="H46" s="449" t="s">
        <v>21</v>
      </c>
      <c r="I46" s="449"/>
      <c r="J46" s="449" t="s">
        <v>21</v>
      </c>
      <c r="K46" s="450" t="s">
        <v>1055</v>
      </c>
    </row>
    <row r="47" spans="1:11" s="23" customFormat="1">
      <c r="A47" s="446"/>
      <c r="B47" s="447"/>
      <c r="C47" s="446"/>
      <c r="D47" s="448"/>
      <c r="E47" s="488"/>
      <c r="F47" s="409">
        <v>3303993</v>
      </c>
      <c r="G47" s="449"/>
      <c r="H47" s="449"/>
      <c r="I47" s="449"/>
      <c r="J47" s="449"/>
      <c r="K47" s="450"/>
    </row>
    <row r="48" spans="1:11" s="23" customFormat="1">
      <c r="A48" s="446"/>
      <c r="B48" s="447"/>
      <c r="C48" s="446"/>
      <c r="D48" s="448"/>
      <c r="E48" s="488"/>
      <c r="F48" s="409" t="s">
        <v>23</v>
      </c>
      <c r="G48" s="449"/>
      <c r="H48" s="449"/>
      <c r="I48" s="449"/>
      <c r="J48" s="449"/>
      <c r="K48" s="450"/>
    </row>
    <row r="49" spans="1:11" s="23" customFormat="1" ht="130.5" customHeight="1">
      <c r="A49" s="446"/>
      <c r="B49" s="447"/>
      <c r="C49" s="446"/>
      <c r="D49" s="448"/>
      <c r="E49" s="488"/>
      <c r="F49" s="409">
        <v>2808394.05</v>
      </c>
      <c r="G49" s="449"/>
      <c r="H49" s="449"/>
      <c r="I49" s="449"/>
      <c r="J49" s="449"/>
      <c r="K49" s="450"/>
    </row>
    <row r="50" spans="1:11" s="23" customFormat="1" ht="20.25" customHeight="1">
      <c r="A50" s="446"/>
      <c r="B50" s="447" t="s">
        <v>764</v>
      </c>
      <c r="C50" s="446"/>
      <c r="D50" s="448">
        <v>2013</v>
      </c>
      <c r="E50" s="448"/>
      <c r="F50" s="409" t="s">
        <v>22</v>
      </c>
      <c r="G50" s="449" t="s">
        <v>21</v>
      </c>
      <c r="H50" s="449" t="s">
        <v>21</v>
      </c>
      <c r="I50" s="449"/>
      <c r="J50" s="449" t="s">
        <v>21</v>
      </c>
      <c r="K50" s="450" t="s">
        <v>1680</v>
      </c>
    </row>
    <row r="51" spans="1:11" s="23" customFormat="1">
      <c r="A51" s="446"/>
      <c r="B51" s="447"/>
      <c r="C51" s="446"/>
      <c r="D51" s="448"/>
      <c r="E51" s="488"/>
      <c r="F51" s="409">
        <v>788000</v>
      </c>
      <c r="G51" s="449"/>
      <c r="H51" s="449"/>
      <c r="I51" s="449"/>
      <c r="J51" s="449"/>
      <c r="K51" s="450"/>
    </row>
    <row r="52" spans="1:11" s="23" customFormat="1">
      <c r="A52" s="446"/>
      <c r="B52" s="447"/>
      <c r="C52" s="446"/>
      <c r="D52" s="448"/>
      <c r="E52" s="488"/>
      <c r="F52" s="409" t="s">
        <v>23</v>
      </c>
      <c r="G52" s="449"/>
      <c r="H52" s="449"/>
      <c r="I52" s="449"/>
      <c r="J52" s="449"/>
      <c r="K52" s="450"/>
    </row>
    <row r="53" spans="1:11" s="23" customFormat="1" ht="40.5" customHeight="1">
      <c r="A53" s="446"/>
      <c r="B53" s="447"/>
      <c r="C53" s="446"/>
      <c r="D53" s="448"/>
      <c r="E53" s="488"/>
      <c r="F53" s="409">
        <v>669800</v>
      </c>
      <c r="G53" s="449"/>
      <c r="H53" s="449"/>
      <c r="I53" s="449"/>
      <c r="J53" s="449"/>
      <c r="K53" s="450"/>
    </row>
    <row r="54" spans="1:11" ht="20.25" customHeight="1">
      <c r="A54" s="446"/>
      <c r="B54" s="447" t="s">
        <v>765</v>
      </c>
      <c r="C54" s="446"/>
      <c r="D54" s="448"/>
      <c r="E54" s="448"/>
      <c r="F54" s="409" t="s">
        <v>22</v>
      </c>
      <c r="G54" s="449" t="s">
        <v>21</v>
      </c>
      <c r="H54" s="449" t="s">
        <v>21</v>
      </c>
      <c r="I54" s="449"/>
      <c r="J54" s="449" t="s">
        <v>21</v>
      </c>
      <c r="K54" s="450" t="s">
        <v>766</v>
      </c>
    </row>
    <row r="55" spans="1:11">
      <c r="A55" s="446"/>
      <c r="B55" s="447"/>
      <c r="C55" s="446"/>
      <c r="D55" s="448"/>
      <c r="E55" s="488"/>
      <c r="F55" s="409">
        <v>1991537.84</v>
      </c>
      <c r="G55" s="449"/>
      <c r="H55" s="449"/>
      <c r="I55" s="449"/>
      <c r="J55" s="449"/>
      <c r="K55" s="450"/>
    </row>
    <row r="56" spans="1:11">
      <c r="A56" s="446"/>
      <c r="B56" s="447"/>
      <c r="C56" s="446"/>
      <c r="D56" s="448"/>
      <c r="E56" s="488"/>
      <c r="F56" s="409" t="s">
        <v>23</v>
      </c>
      <c r="G56" s="449"/>
      <c r="H56" s="449"/>
      <c r="I56" s="449"/>
      <c r="J56" s="449"/>
      <c r="K56" s="450"/>
    </row>
    <row r="57" spans="1:11" ht="25.5" customHeight="1">
      <c r="A57" s="446"/>
      <c r="B57" s="447"/>
      <c r="C57" s="446"/>
      <c r="D57" s="448"/>
      <c r="E57" s="488"/>
      <c r="F57" s="409">
        <v>1692807.16</v>
      </c>
      <c r="G57" s="449"/>
      <c r="H57" s="449"/>
      <c r="I57" s="449"/>
      <c r="J57" s="449"/>
      <c r="K57" s="450"/>
    </row>
    <row r="58" spans="1:11" ht="20.25" customHeight="1">
      <c r="A58" s="446"/>
      <c r="B58" s="447" t="s">
        <v>769</v>
      </c>
      <c r="C58" s="446"/>
      <c r="D58" s="448">
        <v>2011</v>
      </c>
      <c r="E58" s="448"/>
      <c r="F58" s="409" t="s">
        <v>22</v>
      </c>
      <c r="G58" s="449" t="s">
        <v>21</v>
      </c>
      <c r="H58" s="449" t="s">
        <v>21</v>
      </c>
      <c r="I58" s="449"/>
      <c r="J58" s="449" t="s">
        <v>21</v>
      </c>
      <c r="K58" s="450" t="s">
        <v>770</v>
      </c>
    </row>
    <row r="59" spans="1:11">
      <c r="A59" s="446"/>
      <c r="B59" s="447"/>
      <c r="C59" s="446"/>
      <c r="D59" s="448"/>
      <c r="E59" s="488"/>
      <c r="F59" s="409">
        <v>419108</v>
      </c>
      <c r="G59" s="449"/>
      <c r="H59" s="449"/>
      <c r="I59" s="449"/>
      <c r="J59" s="449"/>
      <c r="K59" s="450"/>
    </row>
    <row r="60" spans="1:11">
      <c r="A60" s="446"/>
      <c r="B60" s="447"/>
      <c r="C60" s="446"/>
      <c r="D60" s="448"/>
      <c r="E60" s="488"/>
      <c r="F60" s="409" t="s">
        <v>23</v>
      </c>
      <c r="G60" s="449"/>
      <c r="H60" s="449"/>
      <c r="I60" s="449"/>
      <c r="J60" s="449"/>
      <c r="K60" s="450"/>
    </row>
    <row r="61" spans="1:11" ht="48" customHeight="1">
      <c r="A61" s="446"/>
      <c r="B61" s="447"/>
      <c r="C61" s="446"/>
      <c r="D61" s="448"/>
      <c r="E61" s="488"/>
      <c r="F61" s="409">
        <v>317202.17</v>
      </c>
      <c r="G61" s="449"/>
      <c r="H61" s="449"/>
      <c r="I61" s="449"/>
      <c r="J61" s="449"/>
      <c r="K61" s="450"/>
    </row>
    <row r="62" spans="1:11" ht="20.25" customHeight="1">
      <c r="A62" s="446"/>
      <c r="B62" s="447" t="s">
        <v>768</v>
      </c>
      <c r="C62" s="446"/>
      <c r="D62" s="448">
        <v>2012</v>
      </c>
      <c r="E62" s="448"/>
      <c r="F62" s="409" t="s">
        <v>22</v>
      </c>
      <c r="G62" s="449" t="s">
        <v>21</v>
      </c>
      <c r="H62" s="449" t="s">
        <v>21</v>
      </c>
      <c r="I62" s="449"/>
      <c r="J62" s="449" t="s">
        <v>21</v>
      </c>
      <c r="K62" s="450" t="s">
        <v>995</v>
      </c>
    </row>
    <row r="63" spans="1:11">
      <c r="A63" s="446"/>
      <c r="B63" s="447"/>
      <c r="C63" s="446"/>
      <c r="D63" s="448"/>
      <c r="E63" s="488"/>
      <c r="F63" s="409">
        <v>456560</v>
      </c>
      <c r="G63" s="449"/>
      <c r="H63" s="449"/>
      <c r="I63" s="449"/>
      <c r="J63" s="449"/>
      <c r="K63" s="450"/>
    </row>
    <row r="64" spans="1:11">
      <c r="A64" s="446"/>
      <c r="B64" s="447"/>
      <c r="C64" s="446"/>
      <c r="D64" s="448"/>
      <c r="E64" s="488"/>
      <c r="F64" s="409" t="s">
        <v>23</v>
      </c>
      <c r="G64" s="449"/>
      <c r="H64" s="449"/>
      <c r="I64" s="449"/>
      <c r="J64" s="449"/>
      <c r="K64" s="450"/>
    </row>
    <row r="65" spans="1:11" ht="30" customHeight="1">
      <c r="A65" s="446"/>
      <c r="B65" s="447"/>
      <c r="C65" s="446"/>
      <c r="D65" s="448"/>
      <c r="E65" s="488"/>
      <c r="F65" s="409">
        <v>388076</v>
      </c>
      <c r="G65" s="449"/>
      <c r="H65" s="449"/>
      <c r="I65" s="449"/>
      <c r="J65" s="449"/>
      <c r="K65" s="450"/>
    </row>
    <row r="66" spans="1:11" ht="20.25" customHeight="1">
      <c r="A66" s="446"/>
      <c r="B66" s="447" t="s">
        <v>767</v>
      </c>
      <c r="C66" s="446"/>
      <c r="D66" s="448"/>
      <c r="E66" s="448"/>
      <c r="F66" s="409" t="s">
        <v>22</v>
      </c>
      <c r="G66" s="449" t="s">
        <v>21</v>
      </c>
      <c r="H66" s="449" t="s">
        <v>21</v>
      </c>
      <c r="I66" s="449"/>
      <c r="J66" s="449" t="s">
        <v>21</v>
      </c>
      <c r="K66" s="450" t="s">
        <v>753</v>
      </c>
    </row>
    <row r="67" spans="1:11">
      <c r="A67" s="446"/>
      <c r="B67" s="447"/>
      <c r="C67" s="446"/>
      <c r="D67" s="448"/>
      <c r="E67" s="488"/>
      <c r="F67" s="409">
        <v>411135</v>
      </c>
      <c r="G67" s="449"/>
      <c r="H67" s="449"/>
      <c r="I67" s="449"/>
      <c r="J67" s="449"/>
      <c r="K67" s="450"/>
    </row>
    <row r="68" spans="1:11">
      <c r="A68" s="446"/>
      <c r="B68" s="447"/>
      <c r="C68" s="446"/>
      <c r="D68" s="448"/>
      <c r="E68" s="488"/>
      <c r="F68" s="409" t="s">
        <v>23</v>
      </c>
      <c r="G68" s="449"/>
      <c r="H68" s="449"/>
      <c r="I68" s="449"/>
      <c r="J68" s="449"/>
      <c r="K68" s="450"/>
    </row>
    <row r="69" spans="1:11" ht="30" customHeight="1">
      <c r="A69" s="446"/>
      <c r="B69" s="447"/>
      <c r="C69" s="446"/>
      <c r="D69" s="448"/>
      <c r="E69" s="488"/>
      <c r="F69" s="409">
        <v>349464.75</v>
      </c>
      <c r="G69" s="449"/>
      <c r="H69" s="449"/>
      <c r="I69" s="449"/>
      <c r="J69" s="449"/>
      <c r="K69" s="450"/>
    </row>
    <row r="70" spans="1:11" s="23" customFormat="1" ht="20.25" customHeight="1">
      <c r="A70" s="446"/>
      <c r="B70" s="447" t="s">
        <v>752</v>
      </c>
      <c r="C70" s="446"/>
      <c r="D70" s="448">
        <v>2013</v>
      </c>
      <c r="E70" s="448"/>
      <c r="F70" s="409" t="s">
        <v>22</v>
      </c>
      <c r="G70" s="449" t="s">
        <v>21</v>
      </c>
      <c r="H70" s="449" t="s">
        <v>21</v>
      </c>
      <c r="I70" s="449"/>
      <c r="J70" s="449" t="s">
        <v>21</v>
      </c>
      <c r="K70" s="450" t="s">
        <v>1085</v>
      </c>
    </row>
    <row r="71" spans="1:11" s="23" customFormat="1">
      <c r="A71" s="446"/>
      <c r="B71" s="447"/>
      <c r="C71" s="446"/>
      <c r="D71" s="448"/>
      <c r="E71" s="488"/>
      <c r="F71" s="409">
        <v>411135</v>
      </c>
      <c r="G71" s="449"/>
      <c r="H71" s="449"/>
      <c r="I71" s="449"/>
      <c r="J71" s="449"/>
      <c r="K71" s="450"/>
    </row>
    <row r="72" spans="1:11" s="23" customFormat="1">
      <c r="A72" s="446"/>
      <c r="B72" s="447"/>
      <c r="C72" s="446"/>
      <c r="D72" s="448"/>
      <c r="E72" s="488"/>
      <c r="F72" s="409" t="s">
        <v>23</v>
      </c>
      <c r="G72" s="449"/>
      <c r="H72" s="449"/>
      <c r="I72" s="449"/>
      <c r="J72" s="449"/>
      <c r="K72" s="450"/>
    </row>
    <row r="73" spans="1:11" s="23" customFormat="1" ht="90" customHeight="1">
      <c r="A73" s="446"/>
      <c r="B73" s="447"/>
      <c r="C73" s="446"/>
      <c r="D73" s="448"/>
      <c r="E73" s="488"/>
      <c r="F73" s="409">
        <v>349464.75</v>
      </c>
      <c r="G73" s="449"/>
      <c r="H73" s="449"/>
      <c r="I73" s="449"/>
      <c r="J73" s="449"/>
      <c r="K73" s="450"/>
    </row>
    <row r="74" spans="1:11" s="23" customFormat="1" ht="20.25" customHeight="1">
      <c r="A74" s="446"/>
      <c r="B74" s="447" t="s">
        <v>1282</v>
      </c>
      <c r="C74" s="446"/>
      <c r="D74" s="448"/>
      <c r="E74" s="448"/>
      <c r="F74" s="409" t="s">
        <v>22</v>
      </c>
      <c r="G74" s="449" t="s">
        <v>21</v>
      </c>
      <c r="H74" s="449" t="s">
        <v>21</v>
      </c>
      <c r="I74" s="449"/>
      <c r="J74" s="449" t="s">
        <v>21</v>
      </c>
      <c r="K74" s="450" t="s">
        <v>1283</v>
      </c>
    </row>
    <row r="75" spans="1:11" s="23" customFormat="1">
      <c r="A75" s="446"/>
      <c r="B75" s="447"/>
      <c r="C75" s="446"/>
      <c r="D75" s="448"/>
      <c r="E75" s="488"/>
      <c r="F75" s="409">
        <v>9281957</v>
      </c>
      <c r="G75" s="449"/>
      <c r="H75" s="449"/>
      <c r="I75" s="449"/>
      <c r="J75" s="449"/>
      <c r="K75" s="450"/>
    </row>
    <row r="76" spans="1:11" s="23" customFormat="1">
      <c r="A76" s="446"/>
      <c r="B76" s="447"/>
      <c r="C76" s="446"/>
      <c r="D76" s="448"/>
      <c r="E76" s="488"/>
      <c r="F76" s="409" t="s">
        <v>23</v>
      </c>
      <c r="G76" s="449"/>
      <c r="H76" s="449"/>
      <c r="I76" s="449"/>
      <c r="J76" s="449"/>
      <c r="K76" s="450"/>
    </row>
    <row r="77" spans="1:11" s="23" customFormat="1" ht="76.5" customHeight="1">
      <c r="A77" s="446"/>
      <c r="B77" s="447"/>
      <c r="C77" s="446"/>
      <c r="D77" s="448"/>
      <c r="E77" s="488"/>
      <c r="F77" s="409">
        <v>0</v>
      </c>
      <c r="G77" s="449"/>
      <c r="H77" s="449"/>
      <c r="I77" s="449"/>
      <c r="J77" s="449"/>
      <c r="K77" s="450"/>
    </row>
    <row r="78" spans="1:11" ht="20.25" customHeight="1">
      <c r="A78" s="666" t="s">
        <v>18</v>
      </c>
      <c r="B78" s="667" t="s">
        <v>528</v>
      </c>
      <c r="C78" s="666" t="s">
        <v>20</v>
      </c>
      <c r="D78" s="668"/>
      <c r="E78" s="411" t="s">
        <v>22</v>
      </c>
      <c r="F78" s="411" t="s">
        <v>22</v>
      </c>
      <c r="G78" s="669" t="s">
        <v>21</v>
      </c>
      <c r="H78" s="669" t="s">
        <v>21</v>
      </c>
      <c r="I78" s="669"/>
      <c r="J78" s="669" t="s">
        <v>21</v>
      </c>
      <c r="K78" s="681" t="s">
        <v>1690</v>
      </c>
    </row>
    <row r="79" spans="1:11">
      <c r="A79" s="666"/>
      <c r="B79" s="667"/>
      <c r="C79" s="666"/>
      <c r="D79" s="668"/>
      <c r="E79" s="412">
        <v>2200000</v>
      </c>
      <c r="F79" s="411">
        <f>F83+F87</f>
        <v>4812400.29</v>
      </c>
      <c r="G79" s="669"/>
      <c r="H79" s="669"/>
      <c r="I79" s="669"/>
      <c r="J79" s="669"/>
      <c r="K79" s="681"/>
    </row>
    <row r="80" spans="1:11">
      <c r="A80" s="666"/>
      <c r="B80" s="667"/>
      <c r="C80" s="666"/>
      <c r="D80" s="668"/>
      <c r="E80" s="671"/>
      <c r="F80" s="411" t="s">
        <v>23</v>
      </c>
      <c r="G80" s="669"/>
      <c r="H80" s="669"/>
      <c r="I80" s="669"/>
      <c r="J80" s="669"/>
      <c r="K80" s="681"/>
    </row>
    <row r="81" spans="1:11" ht="25.5" customHeight="1">
      <c r="A81" s="666"/>
      <c r="B81" s="667"/>
      <c r="C81" s="666"/>
      <c r="D81" s="668"/>
      <c r="E81" s="671"/>
      <c r="F81" s="411">
        <f>F85+F89</f>
        <v>4085963.5199999996</v>
      </c>
      <c r="G81" s="669"/>
      <c r="H81" s="669"/>
      <c r="I81" s="669"/>
      <c r="J81" s="669"/>
      <c r="K81" s="681"/>
    </row>
    <row r="82" spans="1:11" ht="20.25" customHeight="1">
      <c r="A82" s="446"/>
      <c r="B82" s="447" t="s">
        <v>881</v>
      </c>
      <c r="C82" s="446"/>
      <c r="D82" s="448">
        <v>2012</v>
      </c>
      <c r="E82" s="448"/>
      <c r="F82" s="409" t="s">
        <v>22</v>
      </c>
      <c r="G82" s="449" t="s">
        <v>21</v>
      </c>
      <c r="H82" s="449" t="s">
        <v>21</v>
      </c>
      <c r="I82" s="449"/>
      <c r="J82" s="449" t="s">
        <v>21</v>
      </c>
      <c r="K82" s="450" t="s">
        <v>1687</v>
      </c>
    </row>
    <row r="83" spans="1:11">
      <c r="A83" s="446"/>
      <c r="B83" s="447"/>
      <c r="C83" s="446"/>
      <c r="D83" s="448"/>
      <c r="E83" s="488"/>
      <c r="F83" s="409">
        <v>3488274.9</v>
      </c>
      <c r="G83" s="449"/>
      <c r="H83" s="449"/>
      <c r="I83" s="449"/>
      <c r="J83" s="449"/>
      <c r="K83" s="450"/>
    </row>
    <row r="84" spans="1:11">
      <c r="A84" s="446"/>
      <c r="B84" s="447"/>
      <c r="C84" s="446"/>
      <c r="D84" s="448"/>
      <c r="E84" s="488"/>
      <c r="F84" s="409" t="s">
        <v>23</v>
      </c>
      <c r="G84" s="449"/>
      <c r="H84" s="449"/>
      <c r="I84" s="449"/>
      <c r="J84" s="449"/>
      <c r="K84" s="450"/>
    </row>
    <row r="85" spans="1:11" ht="25.5" customHeight="1">
      <c r="A85" s="446"/>
      <c r="B85" s="447"/>
      <c r="C85" s="446"/>
      <c r="D85" s="448"/>
      <c r="E85" s="488"/>
      <c r="F85" s="409">
        <v>2964793.3</v>
      </c>
      <c r="G85" s="449"/>
      <c r="H85" s="449"/>
      <c r="I85" s="449"/>
      <c r="J85" s="449"/>
      <c r="K85" s="450"/>
    </row>
    <row r="86" spans="1:11" ht="20.25" customHeight="1">
      <c r="A86" s="446"/>
      <c r="B86" s="447" t="s">
        <v>882</v>
      </c>
      <c r="C86" s="446"/>
      <c r="D86" s="448">
        <v>2012</v>
      </c>
      <c r="E86" s="448"/>
      <c r="F86" s="409" t="s">
        <v>22</v>
      </c>
      <c r="G86" s="449" t="s">
        <v>21</v>
      </c>
      <c r="H86" s="449" t="s">
        <v>21</v>
      </c>
      <c r="I86" s="449"/>
      <c r="J86" s="449" t="s">
        <v>21</v>
      </c>
      <c r="K86" s="450" t="s">
        <v>1688</v>
      </c>
    </row>
    <row r="87" spans="1:11">
      <c r="A87" s="446"/>
      <c r="B87" s="447"/>
      <c r="C87" s="446"/>
      <c r="D87" s="448"/>
      <c r="E87" s="488"/>
      <c r="F87" s="409">
        <v>1324125.3899999999</v>
      </c>
      <c r="G87" s="449"/>
      <c r="H87" s="449"/>
      <c r="I87" s="449"/>
      <c r="J87" s="449"/>
      <c r="K87" s="450"/>
    </row>
    <row r="88" spans="1:11">
      <c r="A88" s="446"/>
      <c r="B88" s="447"/>
      <c r="C88" s="446"/>
      <c r="D88" s="448"/>
      <c r="E88" s="488"/>
      <c r="F88" s="409" t="s">
        <v>23</v>
      </c>
      <c r="G88" s="449"/>
      <c r="H88" s="449"/>
      <c r="I88" s="449"/>
      <c r="J88" s="449"/>
      <c r="K88" s="450"/>
    </row>
    <row r="89" spans="1:11" ht="25.5" customHeight="1">
      <c r="A89" s="446"/>
      <c r="B89" s="447"/>
      <c r="C89" s="446"/>
      <c r="D89" s="448"/>
      <c r="E89" s="488"/>
      <c r="F89" s="409">
        <v>1121170.22</v>
      </c>
      <c r="G89" s="449"/>
      <c r="H89" s="449"/>
      <c r="I89" s="449"/>
      <c r="J89" s="449"/>
      <c r="K89" s="450"/>
    </row>
    <row r="90" spans="1:11" ht="20.25" customHeight="1">
      <c r="A90" s="666" t="s">
        <v>18</v>
      </c>
      <c r="B90" s="667" t="s">
        <v>529</v>
      </c>
      <c r="C90" s="666" t="s">
        <v>20</v>
      </c>
      <c r="D90" s="668"/>
      <c r="E90" s="411" t="s">
        <v>22</v>
      </c>
      <c r="F90" s="411" t="s">
        <v>22</v>
      </c>
      <c r="G90" s="669" t="s">
        <v>21</v>
      </c>
      <c r="H90" s="669" t="s">
        <v>21</v>
      </c>
      <c r="I90" s="669"/>
      <c r="J90" s="669" t="s">
        <v>21</v>
      </c>
      <c r="K90" s="682"/>
    </row>
    <row r="91" spans="1:11">
      <c r="A91" s="666"/>
      <c r="B91" s="667"/>
      <c r="C91" s="666"/>
      <c r="D91" s="668"/>
      <c r="E91" s="412">
        <v>500000</v>
      </c>
      <c r="F91" s="411">
        <v>0</v>
      </c>
      <c r="G91" s="669"/>
      <c r="H91" s="669"/>
      <c r="I91" s="669"/>
      <c r="J91" s="669"/>
      <c r="K91" s="682"/>
    </row>
    <row r="92" spans="1:11">
      <c r="A92" s="666"/>
      <c r="B92" s="667"/>
      <c r="C92" s="666"/>
      <c r="D92" s="668"/>
      <c r="E92" s="671"/>
      <c r="F92" s="411" t="s">
        <v>23</v>
      </c>
      <c r="G92" s="669"/>
      <c r="H92" s="669"/>
      <c r="I92" s="669"/>
      <c r="J92" s="669"/>
      <c r="K92" s="682"/>
    </row>
    <row r="93" spans="1:11" ht="15.75" customHeight="1">
      <c r="A93" s="666"/>
      <c r="B93" s="667"/>
      <c r="C93" s="666"/>
      <c r="D93" s="668"/>
      <c r="E93" s="671"/>
      <c r="F93" s="411">
        <v>0</v>
      </c>
      <c r="G93" s="669"/>
      <c r="H93" s="669"/>
      <c r="I93" s="669"/>
      <c r="J93" s="669"/>
      <c r="K93" s="682"/>
    </row>
    <row r="94" spans="1:11" ht="20.25" customHeight="1">
      <c r="A94" s="666" t="s">
        <v>18</v>
      </c>
      <c r="B94" s="667" t="s">
        <v>530</v>
      </c>
      <c r="C94" s="666" t="s">
        <v>20</v>
      </c>
      <c r="D94" s="668"/>
      <c r="E94" s="411" t="s">
        <v>22</v>
      </c>
      <c r="F94" s="411" t="s">
        <v>22</v>
      </c>
      <c r="G94" s="669" t="s">
        <v>21</v>
      </c>
      <c r="H94" s="669" t="s">
        <v>21</v>
      </c>
      <c r="I94" s="669"/>
      <c r="J94" s="669" t="s">
        <v>21</v>
      </c>
      <c r="K94" s="682"/>
    </row>
    <row r="95" spans="1:11">
      <c r="A95" s="666"/>
      <c r="B95" s="667"/>
      <c r="C95" s="666"/>
      <c r="D95" s="668"/>
      <c r="E95" s="412">
        <v>1600000</v>
      </c>
      <c r="F95" s="411">
        <f>F99</f>
        <v>3528219</v>
      </c>
      <c r="G95" s="669"/>
      <c r="H95" s="669"/>
      <c r="I95" s="669"/>
      <c r="J95" s="669"/>
      <c r="K95" s="682"/>
    </row>
    <row r="96" spans="1:11">
      <c r="A96" s="666"/>
      <c r="B96" s="667"/>
      <c r="C96" s="666"/>
      <c r="D96" s="668"/>
      <c r="E96" s="671"/>
      <c r="F96" s="411" t="s">
        <v>23</v>
      </c>
      <c r="G96" s="669"/>
      <c r="H96" s="669"/>
      <c r="I96" s="669"/>
      <c r="J96" s="669"/>
      <c r="K96" s="682"/>
    </row>
    <row r="97" spans="1:11">
      <c r="A97" s="666"/>
      <c r="B97" s="667"/>
      <c r="C97" s="666"/>
      <c r="D97" s="668"/>
      <c r="E97" s="671"/>
      <c r="F97" s="411">
        <f>F101</f>
        <v>3528219</v>
      </c>
      <c r="G97" s="669"/>
      <c r="H97" s="669"/>
      <c r="I97" s="669"/>
      <c r="J97" s="669"/>
      <c r="K97" s="682"/>
    </row>
    <row r="98" spans="1:11" s="23" customFormat="1" ht="20.25" customHeight="1">
      <c r="A98" s="446"/>
      <c r="B98" s="493" t="s">
        <v>889</v>
      </c>
      <c r="C98" s="446"/>
      <c r="D98" s="448">
        <v>2013</v>
      </c>
      <c r="E98" s="448"/>
      <c r="F98" s="409" t="s">
        <v>22</v>
      </c>
      <c r="G98" s="449" t="s">
        <v>21</v>
      </c>
      <c r="H98" s="449" t="s">
        <v>21</v>
      </c>
      <c r="I98" s="449"/>
      <c r="J98" s="449" t="s">
        <v>21</v>
      </c>
      <c r="K98" s="450" t="s">
        <v>1045</v>
      </c>
    </row>
    <row r="99" spans="1:11" s="23" customFormat="1">
      <c r="A99" s="446"/>
      <c r="B99" s="493"/>
      <c r="C99" s="446"/>
      <c r="D99" s="448"/>
      <c r="E99" s="518"/>
      <c r="F99" s="409">
        <v>3528219</v>
      </c>
      <c r="G99" s="449"/>
      <c r="H99" s="449"/>
      <c r="I99" s="449"/>
      <c r="J99" s="449"/>
      <c r="K99" s="450"/>
    </row>
    <row r="100" spans="1:11" s="23" customFormat="1">
      <c r="A100" s="446"/>
      <c r="B100" s="493"/>
      <c r="C100" s="446"/>
      <c r="D100" s="448"/>
      <c r="E100" s="518"/>
      <c r="F100" s="409" t="s">
        <v>23</v>
      </c>
      <c r="G100" s="449"/>
      <c r="H100" s="449"/>
      <c r="I100" s="449"/>
      <c r="J100" s="449"/>
      <c r="K100" s="450"/>
    </row>
    <row r="101" spans="1:11" s="23" customFormat="1" ht="87.75" customHeight="1">
      <c r="A101" s="446"/>
      <c r="B101" s="493"/>
      <c r="C101" s="446"/>
      <c r="D101" s="448"/>
      <c r="E101" s="518"/>
      <c r="F101" s="409">
        <v>3528219</v>
      </c>
      <c r="G101" s="449"/>
      <c r="H101" s="449"/>
      <c r="I101" s="449"/>
      <c r="J101" s="449"/>
      <c r="K101" s="450"/>
    </row>
    <row r="102" spans="1:11" ht="20.25" customHeight="1">
      <c r="A102" s="666" t="s">
        <v>18</v>
      </c>
      <c r="B102" s="667" t="s">
        <v>531</v>
      </c>
      <c r="C102" s="666" t="s">
        <v>20</v>
      </c>
      <c r="D102" s="668"/>
      <c r="E102" s="411" t="s">
        <v>22</v>
      </c>
      <c r="F102" s="411" t="s">
        <v>22</v>
      </c>
      <c r="G102" s="669" t="s">
        <v>21</v>
      </c>
      <c r="H102" s="669" t="s">
        <v>21</v>
      </c>
      <c r="I102" s="669"/>
      <c r="J102" s="669" t="s">
        <v>21</v>
      </c>
      <c r="K102" s="681" t="s">
        <v>1684</v>
      </c>
    </row>
    <row r="103" spans="1:11">
      <c r="A103" s="666"/>
      <c r="B103" s="667"/>
      <c r="C103" s="666"/>
      <c r="D103" s="668"/>
      <c r="E103" s="412">
        <v>22000000</v>
      </c>
      <c r="F103" s="411">
        <f>F107+F111+F115</f>
        <v>5637304.6400000006</v>
      </c>
      <c r="G103" s="669"/>
      <c r="H103" s="669"/>
      <c r="I103" s="669"/>
      <c r="J103" s="669"/>
      <c r="K103" s="681"/>
    </row>
    <row r="104" spans="1:11">
      <c r="A104" s="666"/>
      <c r="B104" s="667"/>
      <c r="C104" s="666"/>
      <c r="D104" s="668"/>
      <c r="E104" s="671"/>
      <c r="F104" s="411" t="s">
        <v>23</v>
      </c>
      <c r="G104" s="669"/>
      <c r="H104" s="669"/>
      <c r="I104" s="669"/>
      <c r="J104" s="669"/>
      <c r="K104" s="681"/>
    </row>
    <row r="105" spans="1:11" ht="42" customHeight="1">
      <c r="A105" s="666"/>
      <c r="B105" s="667"/>
      <c r="C105" s="666"/>
      <c r="D105" s="668"/>
      <c r="E105" s="671"/>
      <c r="F105" s="411">
        <f>F109+F113+F117</f>
        <v>4755622.1899999995</v>
      </c>
      <c r="G105" s="669"/>
      <c r="H105" s="669"/>
      <c r="I105" s="669"/>
      <c r="J105" s="669"/>
      <c r="K105" s="681"/>
    </row>
    <row r="106" spans="1:11" ht="20.25" customHeight="1">
      <c r="A106" s="446"/>
      <c r="B106" s="447" t="s">
        <v>750</v>
      </c>
      <c r="C106" s="446"/>
      <c r="D106" s="448">
        <v>2012</v>
      </c>
      <c r="E106" s="448"/>
      <c r="F106" s="409" t="s">
        <v>22</v>
      </c>
      <c r="G106" s="449" t="s">
        <v>21</v>
      </c>
      <c r="H106" s="449" t="s">
        <v>21</v>
      </c>
      <c r="I106" s="449"/>
      <c r="J106" s="449" t="s">
        <v>21</v>
      </c>
      <c r="K106" s="450" t="s">
        <v>1685</v>
      </c>
    </row>
    <row r="107" spans="1:11">
      <c r="A107" s="446"/>
      <c r="B107" s="447"/>
      <c r="C107" s="446"/>
      <c r="D107" s="448"/>
      <c r="E107" s="488"/>
      <c r="F107" s="409">
        <v>3566189.64</v>
      </c>
      <c r="G107" s="449"/>
      <c r="H107" s="449"/>
      <c r="I107" s="449"/>
      <c r="J107" s="449"/>
      <c r="K107" s="450"/>
    </row>
    <row r="108" spans="1:11">
      <c r="A108" s="446"/>
      <c r="B108" s="447"/>
      <c r="C108" s="446"/>
      <c r="D108" s="448"/>
      <c r="E108" s="488"/>
      <c r="F108" s="409" t="s">
        <v>23</v>
      </c>
      <c r="G108" s="449"/>
      <c r="H108" s="449"/>
      <c r="I108" s="449"/>
      <c r="J108" s="449"/>
      <c r="K108" s="450"/>
    </row>
    <row r="109" spans="1:11" ht="37.5" customHeight="1">
      <c r="A109" s="446"/>
      <c r="B109" s="447"/>
      <c r="C109" s="446"/>
      <c r="D109" s="448"/>
      <c r="E109" s="488"/>
      <c r="F109" s="409">
        <v>3031261.19</v>
      </c>
      <c r="G109" s="449"/>
      <c r="H109" s="449"/>
      <c r="I109" s="449"/>
      <c r="J109" s="449"/>
      <c r="K109" s="450"/>
    </row>
    <row r="110" spans="1:11" ht="20.25" customHeight="1">
      <c r="A110" s="446"/>
      <c r="B110" s="447" t="s">
        <v>751</v>
      </c>
      <c r="C110" s="446"/>
      <c r="D110" s="448">
        <v>2010</v>
      </c>
      <c r="E110" s="448"/>
      <c r="F110" s="409" t="s">
        <v>22</v>
      </c>
      <c r="G110" s="449" t="s">
        <v>21</v>
      </c>
      <c r="H110" s="449" t="s">
        <v>21</v>
      </c>
      <c r="I110" s="449"/>
      <c r="J110" s="449" t="s">
        <v>21</v>
      </c>
      <c r="K110" s="450" t="s">
        <v>1686</v>
      </c>
    </row>
    <row r="111" spans="1:11">
      <c r="A111" s="446"/>
      <c r="B111" s="447"/>
      <c r="C111" s="446"/>
      <c r="D111" s="448"/>
      <c r="E111" s="488"/>
      <c r="F111" s="409">
        <v>539000</v>
      </c>
      <c r="G111" s="449"/>
      <c r="H111" s="449"/>
      <c r="I111" s="449"/>
      <c r="J111" s="449"/>
      <c r="K111" s="450"/>
    </row>
    <row r="112" spans="1:11">
      <c r="A112" s="446"/>
      <c r="B112" s="447"/>
      <c r="C112" s="446"/>
      <c r="D112" s="448"/>
      <c r="E112" s="488"/>
      <c r="F112" s="409" t="s">
        <v>23</v>
      </c>
      <c r="G112" s="449"/>
      <c r="H112" s="449"/>
      <c r="I112" s="449"/>
      <c r="J112" s="449"/>
      <c r="K112" s="450"/>
    </row>
    <row r="113" spans="1:11" ht="70.5" customHeight="1">
      <c r="A113" s="446"/>
      <c r="B113" s="447"/>
      <c r="C113" s="446"/>
      <c r="D113" s="448"/>
      <c r="E113" s="488"/>
      <c r="F113" s="409">
        <v>458150</v>
      </c>
      <c r="G113" s="449"/>
      <c r="H113" s="449"/>
      <c r="I113" s="449"/>
      <c r="J113" s="449"/>
      <c r="K113" s="450"/>
    </row>
    <row r="114" spans="1:11" s="23" customFormat="1" ht="20.25" customHeight="1">
      <c r="A114" s="446"/>
      <c r="B114" s="447" t="s">
        <v>1198</v>
      </c>
      <c r="C114" s="446"/>
      <c r="D114" s="448"/>
      <c r="E114" s="448"/>
      <c r="F114" s="409" t="s">
        <v>22</v>
      </c>
      <c r="G114" s="449" t="s">
        <v>21</v>
      </c>
      <c r="H114" s="449" t="s">
        <v>21</v>
      </c>
      <c r="I114" s="449"/>
      <c r="J114" s="449" t="s">
        <v>21</v>
      </c>
      <c r="K114" s="450" t="s">
        <v>1199</v>
      </c>
    </row>
    <row r="115" spans="1:11" s="23" customFormat="1">
      <c r="A115" s="446"/>
      <c r="B115" s="447"/>
      <c r="C115" s="446"/>
      <c r="D115" s="448"/>
      <c r="E115" s="488"/>
      <c r="F115" s="409">
        <v>1532115</v>
      </c>
      <c r="G115" s="449"/>
      <c r="H115" s="449"/>
      <c r="I115" s="449"/>
      <c r="J115" s="449"/>
      <c r="K115" s="450"/>
    </row>
    <row r="116" spans="1:11" s="23" customFormat="1">
      <c r="A116" s="446"/>
      <c r="B116" s="447"/>
      <c r="C116" s="446"/>
      <c r="D116" s="448"/>
      <c r="E116" s="488"/>
      <c r="F116" s="409" t="s">
        <v>23</v>
      </c>
      <c r="G116" s="449"/>
      <c r="H116" s="449"/>
      <c r="I116" s="449"/>
      <c r="J116" s="449"/>
      <c r="K116" s="450"/>
    </row>
    <row r="117" spans="1:11" s="23" customFormat="1" ht="13.5" customHeight="1">
      <c r="A117" s="446"/>
      <c r="B117" s="447"/>
      <c r="C117" s="446"/>
      <c r="D117" s="448"/>
      <c r="E117" s="488"/>
      <c r="F117" s="409">
        <v>1266211</v>
      </c>
      <c r="G117" s="449"/>
      <c r="H117" s="449"/>
      <c r="I117" s="449"/>
      <c r="J117" s="449"/>
      <c r="K117" s="450"/>
    </row>
    <row r="118" spans="1:11" ht="20.25" customHeight="1">
      <c r="A118" s="666" t="s">
        <v>18</v>
      </c>
      <c r="B118" s="667" t="s">
        <v>532</v>
      </c>
      <c r="C118" s="666" t="s">
        <v>20</v>
      </c>
      <c r="D118" s="668"/>
      <c r="E118" s="411" t="s">
        <v>22</v>
      </c>
      <c r="F118" s="411" t="s">
        <v>22</v>
      </c>
      <c r="G118" s="669" t="s">
        <v>21</v>
      </c>
      <c r="H118" s="669" t="s">
        <v>21</v>
      </c>
      <c r="I118" s="669"/>
      <c r="J118" s="669" t="s">
        <v>21</v>
      </c>
      <c r="K118" s="681" t="s">
        <v>1736</v>
      </c>
    </row>
    <row r="119" spans="1:11">
      <c r="A119" s="666"/>
      <c r="B119" s="667"/>
      <c r="C119" s="666"/>
      <c r="D119" s="668"/>
      <c r="E119" s="412">
        <v>5763000</v>
      </c>
      <c r="F119" s="411">
        <f>F123+F127</f>
        <v>1133030.5899999999</v>
      </c>
      <c r="G119" s="669"/>
      <c r="H119" s="669"/>
      <c r="I119" s="669"/>
      <c r="J119" s="669"/>
      <c r="K119" s="681"/>
    </row>
    <row r="120" spans="1:11">
      <c r="A120" s="666"/>
      <c r="B120" s="667"/>
      <c r="C120" s="666"/>
      <c r="D120" s="668"/>
      <c r="E120" s="671"/>
      <c r="F120" s="411" t="s">
        <v>23</v>
      </c>
      <c r="G120" s="669"/>
      <c r="H120" s="669"/>
      <c r="I120" s="669"/>
      <c r="J120" s="669"/>
      <c r="K120" s="681"/>
    </row>
    <row r="121" spans="1:11">
      <c r="A121" s="666"/>
      <c r="B121" s="667"/>
      <c r="C121" s="666"/>
      <c r="D121" s="668"/>
      <c r="E121" s="671"/>
      <c r="F121" s="411">
        <f>F125+F129</f>
        <v>963076</v>
      </c>
      <c r="G121" s="669"/>
      <c r="H121" s="669"/>
      <c r="I121" s="669"/>
      <c r="J121" s="669"/>
      <c r="K121" s="681"/>
    </row>
    <row r="122" spans="1:11" s="23" customFormat="1" ht="20.25" customHeight="1">
      <c r="A122" s="446"/>
      <c r="B122" s="447" t="s">
        <v>767</v>
      </c>
      <c r="C122" s="446"/>
      <c r="D122" s="448">
        <v>2013</v>
      </c>
      <c r="E122" s="448"/>
      <c r="F122" s="409" t="s">
        <v>22</v>
      </c>
      <c r="G122" s="449" t="s">
        <v>21</v>
      </c>
      <c r="H122" s="449" t="s">
        <v>21</v>
      </c>
      <c r="I122" s="449"/>
      <c r="J122" s="449" t="s">
        <v>21</v>
      </c>
      <c r="K122" s="450" t="s">
        <v>1681</v>
      </c>
    </row>
    <row r="123" spans="1:11" s="23" customFormat="1">
      <c r="A123" s="446"/>
      <c r="B123" s="447"/>
      <c r="C123" s="446"/>
      <c r="D123" s="448"/>
      <c r="E123" s="488"/>
      <c r="F123" s="409">
        <v>676470.59</v>
      </c>
      <c r="G123" s="449"/>
      <c r="H123" s="449"/>
      <c r="I123" s="449"/>
      <c r="J123" s="449"/>
      <c r="K123" s="450"/>
    </row>
    <row r="124" spans="1:11" s="23" customFormat="1">
      <c r="A124" s="446"/>
      <c r="B124" s="447"/>
      <c r="C124" s="446"/>
      <c r="D124" s="448"/>
      <c r="E124" s="488"/>
      <c r="F124" s="409" t="s">
        <v>23</v>
      </c>
      <c r="G124" s="449"/>
      <c r="H124" s="449"/>
      <c r="I124" s="449"/>
      <c r="J124" s="449"/>
      <c r="K124" s="450"/>
    </row>
    <row r="125" spans="1:11" s="23" customFormat="1" ht="80.25" customHeight="1">
      <c r="A125" s="446"/>
      <c r="B125" s="447"/>
      <c r="C125" s="446"/>
      <c r="D125" s="448"/>
      <c r="E125" s="488"/>
      <c r="F125" s="409">
        <v>575000</v>
      </c>
      <c r="G125" s="449"/>
      <c r="H125" s="449"/>
      <c r="I125" s="449"/>
      <c r="J125" s="449"/>
      <c r="K125" s="450"/>
    </row>
    <row r="126" spans="1:11" s="23" customFormat="1" ht="20.25" customHeight="1">
      <c r="A126" s="446"/>
      <c r="B126" s="447" t="s">
        <v>768</v>
      </c>
      <c r="C126" s="446"/>
      <c r="D126" s="448">
        <v>2013</v>
      </c>
      <c r="E126" s="448"/>
      <c r="F126" s="409" t="s">
        <v>22</v>
      </c>
      <c r="G126" s="449" t="s">
        <v>21</v>
      </c>
      <c r="H126" s="449" t="s">
        <v>21</v>
      </c>
      <c r="I126" s="449"/>
      <c r="J126" s="449" t="s">
        <v>21</v>
      </c>
      <c r="K126" s="450" t="s">
        <v>1734</v>
      </c>
    </row>
    <row r="127" spans="1:11" s="23" customFormat="1">
      <c r="A127" s="446"/>
      <c r="B127" s="447"/>
      <c r="C127" s="446"/>
      <c r="D127" s="448"/>
      <c r="E127" s="488"/>
      <c r="F127" s="409">
        <v>456560</v>
      </c>
      <c r="G127" s="449"/>
      <c r="H127" s="449"/>
      <c r="I127" s="449"/>
      <c r="J127" s="449"/>
      <c r="K127" s="450"/>
    </row>
    <row r="128" spans="1:11" s="23" customFormat="1">
      <c r="A128" s="446"/>
      <c r="B128" s="447"/>
      <c r="C128" s="446"/>
      <c r="D128" s="448"/>
      <c r="E128" s="488"/>
      <c r="F128" s="409" t="s">
        <v>23</v>
      </c>
      <c r="G128" s="449"/>
      <c r="H128" s="449"/>
      <c r="I128" s="449"/>
      <c r="J128" s="449"/>
      <c r="K128" s="450"/>
    </row>
    <row r="129" spans="1:11" s="23" customFormat="1" ht="45" customHeight="1">
      <c r="A129" s="446"/>
      <c r="B129" s="447"/>
      <c r="C129" s="446"/>
      <c r="D129" s="448"/>
      <c r="E129" s="488"/>
      <c r="F129" s="409">
        <v>388076</v>
      </c>
      <c r="G129" s="449"/>
      <c r="H129" s="449"/>
      <c r="I129" s="449"/>
      <c r="J129" s="449"/>
      <c r="K129" s="450"/>
    </row>
    <row r="130" spans="1:11" ht="20.25" customHeight="1">
      <c r="A130" s="666" t="s">
        <v>18</v>
      </c>
      <c r="B130" s="667" t="s">
        <v>533</v>
      </c>
      <c r="C130" s="666" t="s">
        <v>20</v>
      </c>
      <c r="D130" s="668"/>
      <c r="E130" s="411" t="s">
        <v>22</v>
      </c>
      <c r="F130" s="411" t="s">
        <v>22</v>
      </c>
      <c r="G130" s="669" t="s">
        <v>21</v>
      </c>
      <c r="H130" s="669" t="s">
        <v>21</v>
      </c>
      <c r="I130" s="669"/>
      <c r="J130" s="669" t="s">
        <v>21</v>
      </c>
      <c r="K130" s="682"/>
    </row>
    <row r="131" spans="1:11">
      <c r="A131" s="666"/>
      <c r="B131" s="667"/>
      <c r="C131" s="666"/>
      <c r="D131" s="668"/>
      <c r="E131" s="412">
        <v>10300000</v>
      </c>
      <c r="F131" s="411">
        <v>0</v>
      </c>
      <c r="G131" s="669"/>
      <c r="H131" s="669"/>
      <c r="I131" s="669"/>
      <c r="J131" s="669"/>
      <c r="K131" s="682"/>
    </row>
    <row r="132" spans="1:11">
      <c r="A132" s="666"/>
      <c r="B132" s="667"/>
      <c r="C132" s="666"/>
      <c r="D132" s="668"/>
      <c r="E132" s="671"/>
      <c r="F132" s="411" t="s">
        <v>23</v>
      </c>
      <c r="G132" s="669"/>
      <c r="H132" s="669"/>
      <c r="I132" s="669"/>
      <c r="J132" s="669"/>
      <c r="K132" s="682"/>
    </row>
    <row r="133" spans="1:11">
      <c r="A133" s="666"/>
      <c r="B133" s="667"/>
      <c r="C133" s="666"/>
      <c r="D133" s="668"/>
      <c r="E133" s="671"/>
      <c r="F133" s="411">
        <v>0</v>
      </c>
      <c r="G133" s="669"/>
      <c r="H133" s="669"/>
      <c r="I133" s="669"/>
      <c r="J133" s="669"/>
      <c r="K133" s="682"/>
    </row>
    <row r="134" spans="1:11" ht="20.25" customHeight="1">
      <c r="A134" s="666" t="s">
        <v>18</v>
      </c>
      <c r="B134" s="667" t="s">
        <v>534</v>
      </c>
      <c r="C134" s="666" t="s">
        <v>20</v>
      </c>
      <c r="D134" s="668"/>
      <c r="E134" s="411" t="s">
        <v>22</v>
      </c>
      <c r="F134" s="411" t="s">
        <v>22</v>
      </c>
      <c r="G134" s="669" t="s">
        <v>21</v>
      </c>
      <c r="H134" s="669" t="s">
        <v>21</v>
      </c>
      <c r="I134" s="669"/>
      <c r="J134" s="669" t="s">
        <v>21</v>
      </c>
      <c r="K134" s="681" t="s">
        <v>1683</v>
      </c>
    </row>
    <row r="135" spans="1:11">
      <c r="A135" s="666"/>
      <c r="B135" s="667"/>
      <c r="C135" s="666"/>
      <c r="D135" s="668"/>
      <c r="E135" s="412">
        <v>4700000</v>
      </c>
      <c r="F135" s="411">
        <f>F139</f>
        <v>1877013</v>
      </c>
      <c r="G135" s="669"/>
      <c r="H135" s="669"/>
      <c r="I135" s="669"/>
      <c r="J135" s="669"/>
      <c r="K135" s="681"/>
    </row>
    <row r="136" spans="1:11">
      <c r="A136" s="666"/>
      <c r="B136" s="667"/>
      <c r="C136" s="666"/>
      <c r="D136" s="668"/>
      <c r="E136" s="671"/>
      <c r="F136" s="411" t="s">
        <v>23</v>
      </c>
      <c r="G136" s="669"/>
      <c r="H136" s="669"/>
      <c r="I136" s="669"/>
      <c r="J136" s="669"/>
      <c r="K136" s="681"/>
    </row>
    <row r="137" spans="1:11">
      <c r="A137" s="666"/>
      <c r="B137" s="667"/>
      <c r="C137" s="666"/>
      <c r="D137" s="668"/>
      <c r="E137" s="671"/>
      <c r="F137" s="411">
        <f>F141</f>
        <v>1595461.05</v>
      </c>
      <c r="G137" s="669"/>
      <c r="H137" s="669"/>
      <c r="I137" s="669"/>
      <c r="J137" s="669"/>
      <c r="K137" s="681"/>
    </row>
    <row r="138" spans="1:11" ht="20.25" customHeight="1">
      <c r="A138" s="446"/>
      <c r="B138" s="447" t="s">
        <v>760</v>
      </c>
      <c r="C138" s="446"/>
      <c r="D138" s="448"/>
      <c r="E138" s="448"/>
      <c r="F138" s="409" t="s">
        <v>22</v>
      </c>
      <c r="G138" s="449" t="s">
        <v>21</v>
      </c>
      <c r="H138" s="449" t="s">
        <v>21</v>
      </c>
      <c r="I138" s="449"/>
      <c r="J138" s="449" t="s">
        <v>21</v>
      </c>
      <c r="K138" s="450" t="s">
        <v>1682</v>
      </c>
    </row>
    <row r="139" spans="1:11">
      <c r="A139" s="446"/>
      <c r="B139" s="447"/>
      <c r="C139" s="446"/>
      <c r="D139" s="448"/>
      <c r="E139" s="488"/>
      <c r="F139" s="409">
        <v>1877013</v>
      </c>
      <c r="G139" s="449"/>
      <c r="H139" s="449"/>
      <c r="I139" s="449"/>
      <c r="J139" s="449"/>
      <c r="K139" s="450"/>
    </row>
    <row r="140" spans="1:11">
      <c r="A140" s="446"/>
      <c r="B140" s="447"/>
      <c r="C140" s="446"/>
      <c r="D140" s="448"/>
      <c r="E140" s="488"/>
      <c r="F140" s="409" t="s">
        <v>23</v>
      </c>
      <c r="G140" s="449"/>
      <c r="H140" s="449"/>
      <c r="I140" s="449"/>
      <c r="J140" s="449"/>
      <c r="K140" s="450"/>
    </row>
    <row r="141" spans="1:11">
      <c r="A141" s="446"/>
      <c r="B141" s="447"/>
      <c r="C141" s="446"/>
      <c r="D141" s="448"/>
      <c r="E141" s="488"/>
      <c r="F141" s="409">
        <v>1595461.05</v>
      </c>
      <c r="G141" s="449"/>
      <c r="H141" s="449"/>
      <c r="I141" s="449"/>
      <c r="J141" s="449"/>
      <c r="K141" s="450"/>
    </row>
    <row r="142" spans="1:11" ht="20.25" customHeight="1">
      <c r="A142" s="666" t="s">
        <v>18</v>
      </c>
      <c r="B142" s="667" t="s">
        <v>536</v>
      </c>
      <c r="C142" s="666" t="s">
        <v>20</v>
      </c>
      <c r="D142" s="668"/>
      <c r="E142" s="411" t="s">
        <v>22</v>
      </c>
      <c r="F142" s="411" t="s">
        <v>22</v>
      </c>
      <c r="G142" s="669" t="s">
        <v>21</v>
      </c>
      <c r="H142" s="669" t="s">
        <v>21</v>
      </c>
      <c r="I142" s="669"/>
      <c r="J142" s="669" t="s">
        <v>21</v>
      </c>
      <c r="K142" s="682"/>
    </row>
    <row r="143" spans="1:11">
      <c r="A143" s="666"/>
      <c r="B143" s="667"/>
      <c r="C143" s="666"/>
      <c r="D143" s="668"/>
      <c r="E143" s="412">
        <v>1500000</v>
      </c>
      <c r="F143" s="411">
        <v>0</v>
      </c>
      <c r="G143" s="669"/>
      <c r="H143" s="669"/>
      <c r="I143" s="669"/>
      <c r="J143" s="669"/>
      <c r="K143" s="682"/>
    </row>
    <row r="144" spans="1:11">
      <c r="A144" s="666"/>
      <c r="B144" s="667"/>
      <c r="C144" s="666"/>
      <c r="D144" s="668"/>
      <c r="E144" s="671"/>
      <c r="F144" s="411" t="s">
        <v>23</v>
      </c>
      <c r="G144" s="669"/>
      <c r="H144" s="669"/>
      <c r="I144" s="669"/>
      <c r="J144" s="669"/>
      <c r="K144" s="682"/>
    </row>
    <row r="145" spans="1:11">
      <c r="A145" s="666"/>
      <c r="B145" s="667"/>
      <c r="C145" s="666"/>
      <c r="D145" s="668"/>
      <c r="E145" s="671"/>
      <c r="F145" s="411">
        <v>0</v>
      </c>
      <c r="G145" s="669"/>
      <c r="H145" s="669"/>
      <c r="I145" s="669"/>
      <c r="J145" s="669"/>
      <c r="K145" s="682"/>
    </row>
    <row r="146" spans="1:11" ht="20.25" customHeight="1">
      <c r="A146" s="666" t="s">
        <v>18</v>
      </c>
      <c r="B146" s="667" t="s">
        <v>535</v>
      </c>
      <c r="C146" s="666" t="s">
        <v>20</v>
      </c>
      <c r="D146" s="668"/>
      <c r="E146" s="411" t="s">
        <v>22</v>
      </c>
      <c r="F146" s="411" t="s">
        <v>22</v>
      </c>
      <c r="G146" s="669" t="s">
        <v>21</v>
      </c>
      <c r="H146" s="669" t="s">
        <v>21</v>
      </c>
      <c r="I146" s="669"/>
      <c r="J146" s="669" t="s">
        <v>21</v>
      </c>
      <c r="K146" s="682"/>
    </row>
    <row r="147" spans="1:11">
      <c r="A147" s="666"/>
      <c r="B147" s="667"/>
      <c r="C147" s="666"/>
      <c r="D147" s="668"/>
      <c r="E147" s="412">
        <v>4050000</v>
      </c>
      <c r="F147" s="411">
        <v>0</v>
      </c>
      <c r="G147" s="669"/>
      <c r="H147" s="669"/>
      <c r="I147" s="669"/>
      <c r="J147" s="669"/>
      <c r="K147" s="682"/>
    </row>
    <row r="148" spans="1:11">
      <c r="A148" s="666"/>
      <c r="B148" s="667"/>
      <c r="C148" s="666"/>
      <c r="D148" s="668"/>
      <c r="E148" s="671"/>
      <c r="F148" s="411" t="s">
        <v>23</v>
      </c>
      <c r="G148" s="669"/>
      <c r="H148" s="669"/>
      <c r="I148" s="669"/>
      <c r="J148" s="669"/>
      <c r="K148" s="682"/>
    </row>
    <row r="149" spans="1:11">
      <c r="A149" s="666"/>
      <c r="B149" s="667"/>
      <c r="C149" s="666"/>
      <c r="D149" s="668"/>
      <c r="E149" s="671"/>
      <c r="F149" s="411">
        <v>0</v>
      </c>
      <c r="G149" s="669"/>
      <c r="H149" s="669"/>
      <c r="I149" s="669"/>
      <c r="J149" s="669"/>
      <c r="K149" s="682"/>
    </row>
  </sheetData>
  <mergeCells count="315">
    <mergeCell ref="A126:A129"/>
    <mergeCell ref="B126:B129"/>
    <mergeCell ref="C126:C129"/>
    <mergeCell ref="D126:D129"/>
    <mergeCell ref="E126:E129"/>
    <mergeCell ref="G126:G129"/>
    <mergeCell ref="H126:I129"/>
    <mergeCell ref="J126:J129"/>
    <mergeCell ref="K126:K129"/>
    <mergeCell ref="A74:A77"/>
    <mergeCell ref="B74:B77"/>
    <mergeCell ref="C74:C77"/>
    <mergeCell ref="D74:D77"/>
    <mergeCell ref="E74:E77"/>
    <mergeCell ref="G74:G77"/>
    <mergeCell ref="H74:I77"/>
    <mergeCell ref="J74:J77"/>
    <mergeCell ref="K74:K77"/>
    <mergeCell ref="A98:A101"/>
    <mergeCell ref="B98:B101"/>
    <mergeCell ref="C98:C101"/>
    <mergeCell ref="D98:D101"/>
    <mergeCell ref="G98:G101"/>
    <mergeCell ref="H98:I101"/>
    <mergeCell ref="J98:J101"/>
    <mergeCell ref="K98:K101"/>
    <mergeCell ref="E98:E101"/>
    <mergeCell ref="A66:A69"/>
    <mergeCell ref="B66:B69"/>
    <mergeCell ref="C66:C69"/>
    <mergeCell ref="D66:D69"/>
    <mergeCell ref="G66:G69"/>
    <mergeCell ref="H66:I69"/>
    <mergeCell ref="J66:J69"/>
    <mergeCell ref="K66:K69"/>
    <mergeCell ref="E66:E69"/>
    <mergeCell ref="A62:A65"/>
    <mergeCell ref="B62:B65"/>
    <mergeCell ref="C62:C65"/>
    <mergeCell ref="D62:D65"/>
    <mergeCell ref="G62:G65"/>
    <mergeCell ref="H62:I65"/>
    <mergeCell ref="J62:J65"/>
    <mergeCell ref="K62:K65"/>
    <mergeCell ref="E62:E65"/>
    <mergeCell ref="A142:A145"/>
    <mergeCell ref="B142:B145"/>
    <mergeCell ref="C142:C145"/>
    <mergeCell ref="D142:D145"/>
    <mergeCell ref="G142:G145"/>
    <mergeCell ref="H142:I145"/>
    <mergeCell ref="J142:J145"/>
    <mergeCell ref="E148:E149"/>
    <mergeCell ref="K142:K145"/>
    <mergeCell ref="E144:E145"/>
    <mergeCell ref="A146:A149"/>
    <mergeCell ref="B146:B149"/>
    <mergeCell ref="C146:C149"/>
    <mergeCell ref="D146:D149"/>
    <mergeCell ref="G146:G149"/>
    <mergeCell ref="H146:I149"/>
    <mergeCell ref="J146:J149"/>
    <mergeCell ref="K146:K149"/>
    <mergeCell ref="K130:K133"/>
    <mergeCell ref="E132:E133"/>
    <mergeCell ref="A134:A137"/>
    <mergeCell ref="B134:B137"/>
    <mergeCell ref="C134:C137"/>
    <mergeCell ref="D134:D137"/>
    <mergeCell ref="G134:G137"/>
    <mergeCell ref="H134:I137"/>
    <mergeCell ref="J134:J137"/>
    <mergeCell ref="K134:K137"/>
    <mergeCell ref="E136:E137"/>
    <mergeCell ref="A130:A133"/>
    <mergeCell ref="B130:B133"/>
    <mergeCell ref="C130:C133"/>
    <mergeCell ref="D130:D133"/>
    <mergeCell ref="G130:G133"/>
    <mergeCell ref="H130:I133"/>
    <mergeCell ref="J130:J133"/>
    <mergeCell ref="K102:K105"/>
    <mergeCell ref="E104:E105"/>
    <mergeCell ref="A118:A121"/>
    <mergeCell ref="B118:B121"/>
    <mergeCell ref="C118:C121"/>
    <mergeCell ref="D118:D121"/>
    <mergeCell ref="G118:G121"/>
    <mergeCell ref="H118:I121"/>
    <mergeCell ref="J118:J121"/>
    <mergeCell ref="K118:K121"/>
    <mergeCell ref="A102:A105"/>
    <mergeCell ref="B102:B105"/>
    <mergeCell ref="C102:C105"/>
    <mergeCell ref="D102:D105"/>
    <mergeCell ref="G102:G105"/>
    <mergeCell ref="H102:I105"/>
    <mergeCell ref="J102:J105"/>
    <mergeCell ref="E120:E121"/>
    <mergeCell ref="A106:A109"/>
    <mergeCell ref="B106:B109"/>
    <mergeCell ref="C106:C109"/>
    <mergeCell ref="D106:D109"/>
    <mergeCell ref="G106:G109"/>
    <mergeCell ref="H106:I109"/>
    <mergeCell ref="H78:I81"/>
    <mergeCell ref="J78:J81"/>
    <mergeCell ref="K78:K81"/>
    <mergeCell ref="H90:I93"/>
    <mergeCell ref="J90:J93"/>
    <mergeCell ref="K90:K93"/>
    <mergeCell ref="E92:E93"/>
    <mergeCell ref="A94:A97"/>
    <mergeCell ref="B94:B97"/>
    <mergeCell ref="C94:C97"/>
    <mergeCell ref="D94:D97"/>
    <mergeCell ref="G94:G97"/>
    <mergeCell ref="H94:I97"/>
    <mergeCell ref="J94:J97"/>
    <mergeCell ref="K94:K97"/>
    <mergeCell ref="E96:E97"/>
    <mergeCell ref="A82:A85"/>
    <mergeCell ref="B82:B85"/>
    <mergeCell ref="C82:C85"/>
    <mergeCell ref="D82:D85"/>
    <mergeCell ref="G82:G85"/>
    <mergeCell ref="H82:I85"/>
    <mergeCell ref="J82:J85"/>
    <mergeCell ref="K82:K85"/>
    <mergeCell ref="A2:A20"/>
    <mergeCell ref="B2:B20"/>
    <mergeCell ref="C2:C20"/>
    <mergeCell ref="D2:D20"/>
    <mergeCell ref="G2:G5"/>
    <mergeCell ref="E80:E81"/>
    <mergeCell ref="A90:A93"/>
    <mergeCell ref="B90:B93"/>
    <mergeCell ref="C90:C93"/>
    <mergeCell ref="D90:D93"/>
    <mergeCell ref="G90:G93"/>
    <mergeCell ref="E27:E29"/>
    <mergeCell ref="A78:A81"/>
    <mergeCell ref="B78:B81"/>
    <mergeCell ref="C78:C81"/>
    <mergeCell ref="D78:D81"/>
    <mergeCell ref="G78:G81"/>
    <mergeCell ref="A30:A33"/>
    <mergeCell ref="B30:B33"/>
    <mergeCell ref="C30:C33"/>
    <mergeCell ref="D30:D33"/>
    <mergeCell ref="G30:G33"/>
    <mergeCell ref="A38:A41"/>
    <mergeCell ref="B38:B41"/>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K25:K29"/>
    <mergeCell ref="H2:H5"/>
    <mergeCell ref="G10:G13"/>
    <mergeCell ref="H10:I13"/>
    <mergeCell ref="G18:K20"/>
    <mergeCell ref="E19:E20"/>
    <mergeCell ref="J10:J13"/>
    <mergeCell ref="K10:K13"/>
    <mergeCell ref="E12:E13"/>
    <mergeCell ref="G14:G17"/>
    <mergeCell ref="H14:I17"/>
    <mergeCell ref="J14:J17"/>
    <mergeCell ref="K14:K17"/>
    <mergeCell ref="E16:E17"/>
    <mergeCell ref="I2:I5"/>
    <mergeCell ref="J2:J5"/>
    <mergeCell ref="K2:K5"/>
    <mergeCell ref="E4:E5"/>
    <mergeCell ref="G6:G9"/>
    <mergeCell ref="H6:I9"/>
    <mergeCell ref="J6:J9"/>
    <mergeCell ref="K6:K9"/>
    <mergeCell ref="E8:E9"/>
    <mergeCell ref="J106:J109"/>
    <mergeCell ref="K106:K109"/>
    <mergeCell ref="A110:A113"/>
    <mergeCell ref="B110:B113"/>
    <mergeCell ref="C110:C113"/>
    <mergeCell ref="D110:D113"/>
    <mergeCell ref="G110:G113"/>
    <mergeCell ref="H110:I113"/>
    <mergeCell ref="J110:J113"/>
    <mergeCell ref="K110:K113"/>
    <mergeCell ref="E106:E109"/>
    <mergeCell ref="E110:E113"/>
    <mergeCell ref="A70:A73"/>
    <mergeCell ref="B70:B73"/>
    <mergeCell ref="C70:C73"/>
    <mergeCell ref="D70:D73"/>
    <mergeCell ref="G70:G73"/>
    <mergeCell ref="H70:I73"/>
    <mergeCell ref="J70:J73"/>
    <mergeCell ref="K70:K73"/>
    <mergeCell ref="E70:E73"/>
    <mergeCell ref="H30:I33"/>
    <mergeCell ref="J30:J33"/>
    <mergeCell ref="K30:K33"/>
    <mergeCell ref="A34:A37"/>
    <mergeCell ref="B34:B37"/>
    <mergeCell ref="C34:C37"/>
    <mergeCell ref="D34:D37"/>
    <mergeCell ref="G34:G37"/>
    <mergeCell ref="H34:I37"/>
    <mergeCell ref="J34:J37"/>
    <mergeCell ref="K34:K37"/>
    <mergeCell ref="E30:E33"/>
    <mergeCell ref="E34:E37"/>
    <mergeCell ref="C38:C41"/>
    <mergeCell ref="D38:D41"/>
    <mergeCell ref="G38:G41"/>
    <mergeCell ref="H38:I41"/>
    <mergeCell ref="J38:J41"/>
    <mergeCell ref="K38:K41"/>
    <mergeCell ref="A42:A45"/>
    <mergeCell ref="B42:B45"/>
    <mergeCell ref="C42:C45"/>
    <mergeCell ref="D42:D45"/>
    <mergeCell ref="G42:G45"/>
    <mergeCell ref="H42:I45"/>
    <mergeCell ref="J42:J45"/>
    <mergeCell ref="K42:K45"/>
    <mergeCell ref="E38:E41"/>
    <mergeCell ref="E42:E45"/>
    <mergeCell ref="A46:A49"/>
    <mergeCell ref="B46:B49"/>
    <mergeCell ref="C46:C49"/>
    <mergeCell ref="D46:D49"/>
    <mergeCell ref="G46:G49"/>
    <mergeCell ref="H46:I49"/>
    <mergeCell ref="J46:J49"/>
    <mergeCell ref="K46:K49"/>
    <mergeCell ref="E46:E49"/>
    <mergeCell ref="A138:A141"/>
    <mergeCell ref="B138:B141"/>
    <mergeCell ref="C138:C141"/>
    <mergeCell ref="D138:D141"/>
    <mergeCell ref="G138:G141"/>
    <mergeCell ref="H138:I141"/>
    <mergeCell ref="J138:J141"/>
    <mergeCell ref="K138:K141"/>
    <mergeCell ref="E138:E141"/>
    <mergeCell ref="A50:A53"/>
    <mergeCell ref="B50:B53"/>
    <mergeCell ref="C50:C53"/>
    <mergeCell ref="D50:D53"/>
    <mergeCell ref="G50:G53"/>
    <mergeCell ref="H50:I53"/>
    <mergeCell ref="J50:J53"/>
    <mergeCell ref="K50:K53"/>
    <mergeCell ref="E50:E53"/>
    <mergeCell ref="A58:A61"/>
    <mergeCell ref="B58:B61"/>
    <mergeCell ref="C58:C61"/>
    <mergeCell ref="D58:D61"/>
    <mergeCell ref="G58:G61"/>
    <mergeCell ref="H58:I61"/>
    <mergeCell ref="J58:J61"/>
    <mergeCell ref="K58:K61"/>
    <mergeCell ref="E58:E61"/>
    <mergeCell ref="A54:A57"/>
    <mergeCell ref="B54:B57"/>
    <mergeCell ref="C54:C57"/>
    <mergeCell ref="D54:D57"/>
    <mergeCell ref="G54:G57"/>
    <mergeCell ref="H54:I57"/>
    <mergeCell ref="J54:J57"/>
    <mergeCell ref="K54:K57"/>
    <mergeCell ref="E54:E57"/>
    <mergeCell ref="A86:A89"/>
    <mergeCell ref="B86:B89"/>
    <mergeCell ref="C86:C89"/>
    <mergeCell ref="D86:D89"/>
    <mergeCell ref="G86:G89"/>
    <mergeCell ref="H86:I89"/>
    <mergeCell ref="J86:J89"/>
    <mergeCell ref="K86:K89"/>
    <mergeCell ref="E82:E85"/>
    <mergeCell ref="E86:E89"/>
    <mergeCell ref="A122:A125"/>
    <mergeCell ref="B122:B125"/>
    <mergeCell ref="C122:C125"/>
    <mergeCell ref="D122:D125"/>
    <mergeCell ref="G122:G125"/>
    <mergeCell ref="H122:I125"/>
    <mergeCell ref="J122:J125"/>
    <mergeCell ref="K122:K125"/>
    <mergeCell ref="E122:E125"/>
    <mergeCell ref="A114:A117"/>
    <mergeCell ref="B114:B117"/>
    <mergeCell ref="C114:C117"/>
    <mergeCell ref="D114:D117"/>
    <mergeCell ref="E114:E117"/>
    <mergeCell ref="G114:G117"/>
    <mergeCell ref="H114:I117"/>
    <mergeCell ref="J114:J117"/>
    <mergeCell ref="K114:K117"/>
  </mergeCells>
  <pageMargins left="0.98425196850393704" right="0.19685039370078741" top="0.74803149606299213" bottom="0.74803149606299213" header="0.31496062992125984" footer="0.31496062992125984"/>
  <pageSetup paperSize="8" firstPageNumber="103" orientation="portrait" useFirstPageNumber="1" r:id="rId1"/>
  <headerFooter>
    <oddFooter>&amp;R&amp;P</oddFooter>
  </headerFooter>
</worksheet>
</file>

<file path=xl/worksheets/sheet61.xml><?xml version="1.0" encoding="utf-8"?>
<worksheet xmlns="http://schemas.openxmlformats.org/spreadsheetml/2006/main" xmlns:r="http://schemas.openxmlformats.org/officeDocument/2006/relationships">
  <dimension ref="A2:K24"/>
  <sheetViews>
    <sheetView workbookViewId="0">
      <selection activeCell="F29" sqref="F29"/>
    </sheetView>
  </sheetViews>
  <sheetFormatPr defaultRowHeight="15"/>
  <cols>
    <col min="2" max="2" width="20.85546875" customWidth="1"/>
    <col min="4" max="4" width="8.5703125" customWidth="1"/>
    <col min="5" max="5" width="10.140625" customWidth="1"/>
    <col min="6" max="6" width="11.7109375" customWidth="1"/>
    <col min="10" max="10" width="11.7109375" customWidth="1"/>
    <col min="11" max="11" width="22.140625" customWidth="1"/>
  </cols>
  <sheetData>
    <row r="2" spans="1:11" ht="61.5" customHeight="1">
      <c r="A2" s="685" t="s">
        <v>15</v>
      </c>
      <c r="B2" s="688" t="s">
        <v>537</v>
      </c>
      <c r="C2" s="691" t="s">
        <v>20</v>
      </c>
      <c r="D2" s="685"/>
      <c r="E2" s="116" t="s">
        <v>22</v>
      </c>
      <c r="F2" s="116" t="s">
        <v>22</v>
      </c>
      <c r="G2" s="694" t="s">
        <v>538</v>
      </c>
      <c r="H2" s="714">
        <v>20</v>
      </c>
      <c r="I2" s="685"/>
      <c r="J2" s="685"/>
      <c r="K2" s="685"/>
    </row>
    <row r="3" spans="1:11" ht="15" hidden="1" customHeight="1">
      <c r="A3" s="686"/>
      <c r="B3" s="689"/>
      <c r="C3" s="692"/>
      <c r="D3" s="686"/>
      <c r="E3" s="116"/>
      <c r="F3" s="108"/>
      <c r="G3" s="695"/>
      <c r="H3" s="715"/>
      <c r="I3" s="686"/>
      <c r="J3" s="686"/>
      <c r="K3" s="686"/>
    </row>
    <row r="4" spans="1:11" ht="15" hidden="1" customHeight="1">
      <c r="A4" s="686"/>
      <c r="B4" s="689"/>
      <c r="C4" s="692"/>
      <c r="D4" s="686"/>
      <c r="E4" s="709"/>
      <c r="F4" s="108" t="s">
        <v>23</v>
      </c>
      <c r="G4" s="695"/>
      <c r="H4" s="715"/>
      <c r="I4" s="686"/>
      <c r="J4" s="686"/>
      <c r="K4" s="686"/>
    </row>
    <row r="5" spans="1:11" ht="33" hidden="1" customHeight="1">
      <c r="A5" s="686"/>
      <c r="B5" s="689"/>
      <c r="C5" s="692"/>
      <c r="D5" s="686"/>
      <c r="E5" s="710"/>
      <c r="F5" s="108"/>
      <c r="G5" s="696"/>
      <c r="H5" s="716"/>
      <c r="I5" s="687"/>
      <c r="J5" s="687"/>
      <c r="K5" s="687"/>
    </row>
    <row r="6" spans="1:11" ht="20.25" hidden="1" customHeight="1">
      <c r="A6" s="686"/>
      <c r="B6" s="689"/>
      <c r="C6" s="692"/>
      <c r="D6" s="686"/>
      <c r="E6" s="116"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16"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16"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25">
        <v>300000</v>
      </c>
      <c r="F18" s="119">
        <v>0</v>
      </c>
      <c r="G18" s="700"/>
      <c r="H18" s="701"/>
      <c r="I18" s="701"/>
      <c r="J18" s="701"/>
      <c r="K18" s="702"/>
    </row>
    <row r="19" spans="1:11">
      <c r="A19" s="686"/>
      <c r="B19" s="689"/>
      <c r="C19" s="692"/>
      <c r="D19" s="686"/>
      <c r="E19" s="709"/>
      <c r="F19" s="119" t="s">
        <v>23</v>
      </c>
      <c r="G19" s="703"/>
      <c r="H19" s="704"/>
      <c r="I19" s="704"/>
      <c r="J19" s="704"/>
      <c r="K19" s="705"/>
    </row>
    <row r="20" spans="1:11">
      <c r="A20" s="687"/>
      <c r="B20" s="690"/>
      <c r="C20" s="693"/>
      <c r="D20" s="687"/>
      <c r="E20" s="710"/>
      <c r="F20" s="119">
        <v>0</v>
      </c>
      <c r="G20" s="706"/>
      <c r="H20" s="707"/>
      <c r="I20" s="707"/>
      <c r="J20" s="707"/>
      <c r="K20" s="708"/>
    </row>
    <row r="21" spans="1:11" ht="20.25" customHeight="1">
      <c r="A21" s="717" t="s">
        <v>18</v>
      </c>
      <c r="B21" s="720" t="s">
        <v>539</v>
      </c>
      <c r="C21" s="717" t="s">
        <v>20</v>
      </c>
      <c r="D21" s="723"/>
      <c r="E21" s="116" t="s">
        <v>22</v>
      </c>
      <c r="F21" s="116" t="s">
        <v>22</v>
      </c>
      <c r="G21" s="698" t="s">
        <v>21</v>
      </c>
      <c r="H21" s="703" t="s">
        <v>21</v>
      </c>
      <c r="I21" s="705"/>
      <c r="J21" s="698" t="s">
        <v>21</v>
      </c>
      <c r="K21" s="712"/>
    </row>
    <row r="22" spans="1:11">
      <c r="A22" s="718"/>
      <c r="B22" s="721"/>
      <c r="C22" s="718"/>
      <c r="D22" s="724"/>
      <c r="E22" s="125">
        <v>300000</v>
      </c>
      <c r="F22" s="116">
        <v>0</v>
      </c>
      <c r="G22" s="698"/>
      <c r="H22" s="703"/>
      <c r="I22" s="705"/>
      <c r="J22" s="698"/>
      <c r="K22" s="712"/>
    </row>
    <row r="23" spans="1:11">
      <c r="A23" s="718"/>
      <c r="B23" s="721"/>
      <c r="C23" s="718"/>
      <c r="D23" s="724"/>
      <c r="E23" s="709"/>
      <c r="F23" s="116" t="s">
        <v>23</v>
      </c>
      <c r="G23" s="698"/>
      <c r="H23" s="703"/>
      <c r="I23" s="705"/>
      <c r="J23" s="698"/>
      <c r="K23" s="712"/>
    </row>
    <row r="24" spans="1:11" ht="27.75" customHeight="1">
      <c r="A24" s="719"/>
      <c r="B24" s="722"/>
      <c r="C24" s="719"/>
      <c r="D24" s="725"/>
      <c r="E24" s="710"/>
      <c r="F24" s="116">
        <v>0</v>
      </c>
      <c r="G24" s="699"/>
      <c r="H24" s="706"/>
      <c r="I24" s="708"/>
      <c r="J24" s="699"/>
      <c r="K24" s="713"/>
    </row>
  </sheetData>
  <mergeCells count="36">
    <mergeCell ref="J21:J24"/>
    <mergeCell ref="K21:K24"/>
    <mergeCell ref="E23:E24"/>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106" orientation="portrait" useFirstPageNumber="1" r:id="rId1"/>
  <headerFooter>
    <oddFooter>&amp;R&amp;P</oddFooter>
  </headerFooter>
</worksheet>
</file>

<file path=xl/worksheets/sheet62.xml><?xml version="1.0" encoding="utf-8"?>
<worksheet xmlns="http://schemas.openxmlformats.org/spreadsheetml/2006/main" xmlns:r="http://schemas.openxmlformats.org/officeDocument/2006/relationships">
  <dimension ref="A2:K24"/>
  <sheetViews>
    <sheetView workbookViewId="0">
      <selection activeCell="H30" sqref="H30"/>
    </sheetView>
  </sheetViews>
  <sheetFormatPr defaultRowHeight="15"/>
  <cols>
    <col min="2" max="2" width="20.85546875" customWidth="1"/>
    <col min="4" max="4" width="8.5703125" customWidth="1"/>
    <col min="5" max="5" width="11.5703125" customWidth="1"/>
    <col min="6" max="6" width="11.7109375" customWidth="1"/>
    <col min="10" max="10" width="11.7109375" customWidth="1"/>
    <col min="11" max="11" width="22.140625" customWidth="1"/>
  </cols>
  <sheetData>
    <row r="2" spans="1:11" ht="60.75" customHeight="1">
      <c r="A2" s="685" t="s">
        <v>15</v>
      </c>
      <c r="B2" s="688" t="s">
        <v>540</v>
      </c>
      <c r="C2" s="691" t="s">
        <v>20</v>
      </c>
      <c r="D2" s="685"/>
      <c r="E2" s="116" t="s">
        <v>22</v>
      </c>
      <c r="F2" s="116" t="s">
        <v>22</v>
      </c>
      <c r="G2" s="694" t="s">
        <v>541</v>
      </c>
      <c r="H2" s="714">
        <v>10</v>
      </c>
      <c r="I2" s="685"/>
      <c r="J2" s="685" t="s">
        <v>1007</v>
      </c>
      <c r="K2" s="685"/>
    </row>
    <row r="3" spans="1:11" ht="15" hidden="1" customHeight="1">
      <c r="A3" s="686"/>
      <c r="B3" s="689"/>
      <c r="C3" s="692"/>
      <c r="D3" s="686"/>
      <c r="E3" s="116"/>
      <c r="F3" s="108"/>
      <c r="G3" s="695"/>
      <c r="H3" s="715"/>
      <c r="I3" s="686"/>
      <c r="J3" s="686"/>
      <c r="K3" s="686"/>
    </row>
    <row r="4" spans="1:11" ht="15" hidden="1" customHeight="1">
      <c r="A4" s="686"/>
      <c r="B4" s="689"/>
      <c r="C4" s="692"/>
      <c r="D4" s="686"/>
      <c r="E4" s="709"/>
      <c r="F4" s="108" t="s">
        <v>23</v>
      </c>
      <c r="G4" s="695"/>
      <c r="H4" s="715"/>
      <c r="I4" s="686"/>
      <c r="J4" s="686"/>
      <c r="K4" s="686"/>
    </row>
    <row r="5" spans="1:11" ht="33" hidden="1" customHeight="1">
      <c r="A5" s="686"/>
      <c r="B5" s="689"/>
      <c r="C5" s="692"/>
      <c r="D5" s="686"/>
      <c r="E5" s="710"/>
      <c r="F5" s="108"/>
      <c r="G5" s="696"/>
      <c r="H5" s="716"/>
      <c r="I5" s="687"/>
      <c r="J5" s="687"/>
      <c r="K5" s="687"/>
    </row>
    <row r="6" spans="1:11" ht="20.25" hidden="1" customHeight="1">
      <c r="A6" s="686"/>
      <c r="B6" s="689"/>
      <c r="C6" s="692"/>
      <c r="D6" s="686"/>
      <c r="E6" s="116"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16"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16"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25">
        <v>700000</v>
      </c>
      <c r="F18" s="119">
        <v>0</v>
      </c>
      <c r="G18" s="700"/>
      <c r="H18" s="701"/>
      <c r="I18" s="701"/>
      <c r="J18" s="701"/>
      <c r="K18" s="702"/>
    </row>
    <row r="19" spans="1:11">
      <c r="A19" s="686"/>
      <c r="B19" s="689"/>
      <c r="C19" s="692"/>
      <c r="D19" s="686"/>
      <c r="E19" s="709"/>
      <c r="F19" s="119" t="s">
        <v>23</v>
      </c>
      <c r="G19" s="703"/>
      <c r="H19" s="704"/>
      <c r="I19" s="704"/>
      <c r="J19" s="704"/>
      <c r="K19" s="705"/>
    </row>
    <row r="20" spans="1:11">
      <c r="A20" s="687"/>
      <c r="B20" s="690"/>
      <c r="C20" s="693"/>
      <c r="D20" s="687"/>
      <c r="E20" s="710"/>
      <c r="F20" s="119">
        <v>0</v>
      </c>
      <c r="G20" s="706"/>
      <c r="H20" s="707"/>
      <c r="I20" s="707"/>
      <c r="J20" s="707"/>
      <c r="K20" s="708"/>
    </row>
    <row r="21" spans="1:11" ht="20.25" customHeight="1">
      <c r="A21" s="717" t="s">
        <v>18</v>
      </c>
      <c r="B21" s="720" t="s">
        <v>542</v>
      </c>
      <c r="C21" s="717" t="s">
        <v>20</v>
      </c>
      <c r="D21" s="723"/>
      <c r="E21" s="116" t="s">
        <v>22</v>
      </c>
      <c r="F21" s="116" t="s">
        <v>22</v>
      </c>
      <c r="G21" s="698" t="s">
        <v>21</v>
      </c>
      <c r="H21" s="703" t="s">
        <v>21</v>
      </c>
      <c r="I21" s="705"/>
      <c r="J21" s="698" t="s">
        <v>21</v>
      </c>
      <c r="K21" s="712"/>
    </row>
    <row r="22" spans="1:11">
      <c r="A22" s="718"/>
      <c r="B22" s="721"/>
      <c r="C22" s="718"/>
      <c r="D22" s="724"/>
      <c r="E22" s="125">
        <v>700000</v>
      </c>
      <c r="F22" s="116">
        <v>0</v>
      </c>
      <c r="G22" s="698"/>
      <c r="H22" s="703"/>
      <c r="I22" s="705"/>
      <c r="J22" s="698"/>
      <c r="K22" s="712"/>
    </row>
    <row r="23" spans="1:11">
      <c r="A23" s="718"/>
      <c r="B23" s="721"/>
      <c r="C23" s="718"/>
      <c r="D23" s="724"/>
      <c r="E23" s="709"/>
      <c r="F23" s="116" t="s">
        <v>23</v>
      </c>
      <c r="G23" s="698"/>
      <c r="H23" s="703"/>
      <c r="I23" s="705"/>
      <c r="J23" s="698"/>
      <c r="K23" s="712"/>
    </row>
    <row r="24" spans="1:11" ht="27.75" customHeight="1">
      <c r="A24" s="719"/>
      <c r="B24" s="722"/>
      <c r="C24" s="719"/>
      <c r="D24" s="725"/>
      <c r="E24" s="710"/>
      <c r="F24" s="116">
        <v>0</v>
      </c>
      <c r="G24" s="699"/>
      <c r="H24" s="706"/>
      <c r="I24" s="708"/>
      <c r="J24" s="699"/>
      <c r="K24" s="713"/>
    </row>
  </sheetData>
  <mergeCells count="36">
    <mergeCell ref="J21:J24"/>
    <mergeCell ref="K21:K24"/>
    <mergeCell ref="E23:E24"/>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107" orientation="portrait" useFirstPageNumber="1" r:id="rId1"/>
  <headerFooter>
    <oddFooter>&amp;R&amp;P</oddFooter>
  </headerFooter>
</worksheet>
</file>

<file path=xl/worksheets/sheet63.xml><?xml version="1.0" encoding="utf-8"?>
<worksheet xmlns="http://schemas.openxmlformats.org/spreadsheetml/2006/main" xmlns:r="http://schemas.openxmlformats.org/officeDocument/2006/relationships">
  <dimension ref="A1:K100"/>
  <sheetViews>
    <sheetView topLeftCell="A48" workbookViewId="0">
      <selection activeCell="G5" sqref="G5:G8"/>
    </sheetView>
  </sheetViews>
  <sheetFormatPr defaultRowHeight="15"/>
  <cols>
    <col min="2" max="2" width="20.85546875" customWidth="1"/>
    <col min="4" max="4" width="7.5703125" customWidth="1"/>
    <col min="5" max="5" width="11.28515625" customWidth="1"/>
    <col min="6" max="6" width="11.7109375" customWidth="1"/>
    <col min="10" max="10" width="11.7109375" customWidth="1"/>
    <col min="11" max="11" width="22.140625" customWidth="1"/>
  </cols>
  <sheetData>
    <row r="1" spans="1:11" ht="153" customHeight="1">
      <c r="A1" s="674" t="s">
        <v>11</v>
      </c>
      <c r="B1" s="678" t="s">
        <v>543</v>
      </c>
      <c r="C1" s="674"/>
      <c r="D1" s="674"/>
      <c r="E1" s="421" t="s">
        <v>22</v>
      </c>
      <c r="F1" s="421" t="s">
        <v>22</v>
      </c>
      <c r="G1" s="674" t="s">
        <v>544</v>
      </c>
      <c r="H1" s="749" t="s">
        <v>1746</v>
      </c>
      <c r="I1" s="674" t="s">
        <v>1745</v>
      </c>
      <c r="J1" s="674" t="s">
        <v>1006</v>
      </c>
      <c r="K1" s="681" t="s">
        <v>1705</v>
      </c>
    </row>
    <row r="2" spans="1:11">
      <c r="A2" s="674"/>
      <c r="B2" s="678"/>
      <c r="C2" s="674"/>
      <c r="D2" s="674"/>
      <c r="E2" s="421">
        <f>E21+'3.6.2.'!E18+'3.6.3.'!E18</f>
        <v>22438629</v>
      </c>
      <c r="F2" s="421">
        <v>7742570.5599999996</v>
      </c>
      <c r="G2" s="674"/>
      <c r="H2" s="671"/>
      <c r="I2" s="674"/>
      <c r="J2" s="674"/>
      <c r="K2" s="681"/>
    </row>
    <row r="3" spans="1:11">
      <c r="A3" s="674"/>
      <c r="B3" s="678"/>
      <c r="C3" s="674"/>
      <c r="D3" s="674"/>
      <c r="E3" s="421"/>
      <c r="F3" s="421" t="s">
        <v>23</v>
      </c>
      <c r="G3" s="674"/>
      <c r="H3" s="671"/>
      <c r="I3" s="674"/>
      <c r="J3" s="674"/>
      <c r="K3" s="681"/>
    </row>
    <row r="4" spans="1:11" ht="19.5" customHeight="1">
      <c r="A4" s="674"/>
      <c r="B4" s="678"/>
      <c r="C4" s="674"/>
      <c r="D4" s="674"/>
      <c r="E4" s="421"/>
      <c r="F4" s="421">
        <v>6944452.5700000003</v>
      </c>
      <c r="G4" s="674"/>
      <c r="H4" s="671"/>
      <c r="I4" s="674"/>
      <c r="J4" s="674"/>
      <c r="K4" s="681"/>
    </row>
    <row r="5" spans="1:11" ht="243.75" customHeight="1">
      <c r="A5" s="672" t="s">
        <v>15</v>
      </c>
      <c r="B5" s="673" t="s">
        <v>545</v>
      </c>
      <c r="C5" s="674" t="s">
        <v>20</v>
      </c>
      <c r="D5" s="672"/>
      <c r="E5" s="421" t="s">
        <v>22</v>
      </c>
      <c r="F5" s="421" t="s">
        <v>22</v>
      </c>
      <c r="G5" s="675" t="s">
        <v>546</v>
      </c>
      <c r="H5" s="672">
        <v>4</v>
      </c>
      <c r="I5" s="672">
        <v>6</v>
      </c>
      <c r="J5" s="672" t="s">
        <v>1693</v>
      </c>
      <c r="K5" s="675" t="s">
        <v>1692</v>
      </c>
    </row>
    <row r="6" spans="1:11" ht="15" hidden="1" customHeight="1">
      <c r="A6" s="672"/>
      <c r="B6" s="673"/>
      <c r="C6" s="674"/>
      <c r="D6" s="672"/>
      <c r="E6" s="421"/>
      <c r="F6" s="420"/>
      <c r="G6" s="675"/>
      <c r="H6" s="672"/>
      <c r="I6" s="672"/>
      <c r="J6" s="672"/>
      <c r="K6" s="675"/>
    </row>
    <row r="7" spans="1:11" ht="15" hidden="1" customHeight="1">
      <c r="A7" s="672"/>
      <c r="B7" s="673"/>
      <c r="C7" s="674"/>
      <c r="D7" s="672"/>
      <c r="E7" s="671"/>
      <c r="F7" s="420" t="s">
        <v>23</v>
      </c>
      <c r="G7" s="675"/>
      <c r="H7" s="672"/>
      <c r="I7" s="672"/>
      <c r="J7" s="672"/>
      <c r="K7" s="675"/>
    </row>
    <row r="8" spans="1:11" ht="33" hidden="1" customHeight="1">
      <c r="A8" s="672"/>
      <c r="B8" s="673"/>
      <c r="C8" s="674"/>
      <c r="D8" s="672"/>
      <c r="E8" s="671"/>
      <c r="F8" s="420"/>
      <c r="G8" s="675"/>
      <c r="H8" s="672"/>
      <c r="I8" s="672"/>
      <c r="J8" s="672"/>
      <c r="K8" s="675"/>
    </row>
    <row r="9" spans="1:11" ht="20.25" hidden="1" customHeight="1">
      <c r="A9" s="672"/>
      <c r="B9" s="673"/>
      <c r="C9" s="674"/>
      <c r="D9" s="672"/>
      <c r="E9" s="421" t="s">
        <v>22</v>
      </c>
      <c r="F9" s="420" t="s">
        <v>22</v>
      </c>
      <c r="G9" s="669" t="s">
        <v>21</v>
      </c>
      <c r="H9" s="669" t="s">
        <v>21</v>
      </c>
      <c r="I9" s="669"/>
      <c r="J9" s="669" t="s">
        <v>21</v>
      </c>
      <c r="K9" s="670"/>
    </row>
    <row r="10" spans="1:11" ht="15" hidden="1" customHeight="1">
      <c r="A10" s="672"/>
      <c r="B10" s="673"/>
      <c r="C10" s="674"/>
      <c r="D10" s="672"/>
      <c r="E10" s="300">
        <v>59166800</v>
      </c>
      <c r="F10" s="420"/>
      <c r="G10" s="669"/>
      <c r="H10" s="669"/>
      <c r="I10" s="669"/>
      <c r="J10" s="669"/>
      <c r="K10" s="670"/>
    </row>
    <row r="11" spans="1:11" ht="15" hidden="1" customHeight="1">
      <c r="A11" s="672"/>
      <c r="B11" s="673"/>
      <c r="C11" s="674"/>
      <c r="D11" s="672"/>
      <c r="E11" s="671"/>
      <c r="F11" s="420" t="s">
        <v>23</v>
      </c>
      <c r="G11" s="669"/>
      <c r="H11" s="669"/>
      <c r="I11" s="669"/>
      <c r="J11" s="669"/>
      <c r="K11" s="670"/>
    </row>
    <row r="12" spans="1:11" ht="15" hidden="1" customHeight="1">
      <c r="A12" s="672"/>
      <c r="B12" s="673"/>
      <c r="C12" s="674"/>
      <c r="D12" s="672"/>
      <c r="E12" s="671"/>
      <c r="F12" s="420"/>
      <c r="G12" s="669"/>
      <c r="H12" s="669"/>
      <c r="I12" s="669"/>
      <c r="J12" s="669"/>
      <c r="K12" s="670"/>
    </row>
    <row r="13" spans="1:11" ht="20.25" hidden="1" customHeight="1">
      <c r="A13" s="672"/>
      <c r="B13" s="673"/>
      <c r="C13" s="674"/>
      <c r="D13" s="672"/>
      <c r="E13" s="421" t="s">
        <v>22</v>
      </c>
      <c r="F13" s="420" t="s">
        <v>22</v>
      </c>
      <c r="G13" s="669" t="s">
        <v>21</v>
      </c>
      <c r="H13" s="669" t="s">
        <v>21</v>
      </c>
      <c r="I13" s="669"/>
      <c r="J13" s="669" t="s">
        <v>21</v>
      </c>
      <c r="K13" s="670"/>
    </row>
    <row r="14" spans="1:11" ht="15" hidden="1" customHeight="1">
      <c r="A14" s="672"/>
      <c r="B14" s="673"/>
      <c r="C14" s="674"/>
      <c r="D14" s="672"/>
      <c r="E14" s="300">
        <v>35070000</v>
      </c>
      <c r="F14" s="420"/>
      <c r="G14" s="669"/>
      <c r="H14" s="669"/>
      <c r="I14" s="669"/>
      <c r="J14" s="669"/>
      <c r="K14" s="670"/>
    </row>
    <row r="15" spans="1:11" ht="15" hidden="1" customHeight="1">
      <c r="A15" s="672"/>
      <c r="B15" s="673"/>
      <c r="C15" s="674"/>
      <c r="D15" s="672"/>
      <c r="E15" s="671"/>
      <c r="F15" s="420" t="s">
        <v>23</v>
      </c>
      <c r="G15" s="669"/>
      <c r="H15" s="669"/>
      <c r="I15" s="669"/>
      <c r="J15" s="669"/>
      <c r="K15" s="670"/>
    </row>
    <row r="16" spans="1:11" ht="15" hidden="1" customHeight="1">
      <c r="A16" s="672"/>
      <c r="B16" s="673"/>
      <c r="C16" s="674"/>
      <c r="D16" s="672"/>
      <c r="E16" s="671"/>
      <c r="F16" s="420"/>
      <c r="G16" s="669"/>
      <c r="H16" s="669"/>
      <c r="I16" s="669"/>
      <c r="J16" s="669"/>
      <c r="K16" s="670"/>
    </row>
    <row r="17" spans="1:11" ht="20.25" hidden="1" customHeight="1">
      <c r="A17" s="672"/>
      <c r="B17" s="673"/>
      <c r="C17" s="674"/>
      <c r="D17" s="672"/>
      <c r="E17" s="421" t="s">
        <v>22</v>
      </c>
      <c r="F17" s="420" t="s">
        <v>22</v>
      </c>
      <c r="G17" s="669" t="s">
        <v>21</v>
      </c>
      <c r="H17" s="669" t="s">
        <v>21</v>
      </c>
      <c r="I17" s="669"/>
      <c r="J17" s="669" t="s">
        <v>21</v>
      </c>
      <c r="K17" s="670"/>
    </row>
    <row r="18" spans="1:11" ht="15" hidden="1" customHeight="1">
      <c r="A18" s="672"/>
      <c r="B18" s="673"/>
      <c r="C18" s="674"/>
      <c r="D18" s="672"/>
      <c r="E18" s="300">
        <v>1100000</v>
      </c>
      <c r="F18" s="420"/>
      <c r="G18" s="669"/>
      <c r="H18" s="669"/>
      <c r="I18" s="669"/>
      <c r="J18" s="669"/>
      <c r="K18" s="670"/>
    </row>
    <row r="19" spans="1:11" ht="15" hidden="1" customHeight="1">
      <c r="A19" s="672"/>
      <c r="B19" s="673"/>
      <c r="C19" s="674"/>
      <c r="D19" s="672"/>
      <c r="E19" s="671"/>
      <c r="F19" s="420" t="s">
        <v>23</v>
      </c>
      <c r="G19" s="669"/>
      <c r="H19" s="669"/>
      <c r="I19" s="669"/>
      <c r="J19" s="669"/>
      <c r="K19" s="670"/>
    </row>
    <row r="20" spans="1:11" ht="15" hidden="1" customHeight="1">
      <c r="A20" s="672"/>
      <c r="B20" s="673"/>
      <c r="C20" s="674"/>
      <c r="D20" s="672"/>
      <c r="E20" s="671"/>
      <c r="F20" s="420"/>
      <c r="G20" s="669"/>
      <c r="H20" s="669"/>
      <c r="I20" s="669"/>
      <c r="J20" s="669"/>
      <c r="K20" s="670"/>
    </row>
    <row r="21" spans="1:11">
      <c r="A21" s="672"/>
      <c r="B21" s="673"/>
      <c r="C21" s="674"/>
      <c r="D21" s="672"/>
      <c r="E21" s="421">
        <f>E25+E34+E42+E46+E70+E74+E78+E82+E86+E98</f>
        <v>17128629</v>
      </c>
      <c r="F21" s="423">
        <f>F25+F34+F46+F70+F86</f>
        <v>5320782.5599999996</v>
      </c>
      <c r="G21" s="669"/>
      <c r="H21" s="669"/>
      <c r="I21" s="669"/>
      <c r="J21" s="669"/>
      <c r="K21" s="669"/>
    </row>
    <row r="22" spans="1:11">
      <c r="A22" s="672"/>
      <c r="B22" s="673"/>
      <c r="C22" s="674"/>
      <c r="D22" s="672"/>
      <c r="E22" s="671"/>
      <c r="F22" s="420" t="s">
        <v>23</v>
      </c>
      <c r="G22" s="669"/>
      <c r="H22" s="669"/>
      <c r="I22" s="669"/>
      <c r="J22" s="669"/>
      <c r="K22" s="669"/>
    </row>
    <row r="23" spans="1:11">
      <c r="A23" s="672"/>
      <c r="B23" s="673"/>
      <c r="C23" s="674"/>
      <c r="D23" s="672"/>
      <c r="E23" s="671"/>
      <c r="F23" s="421">
        <f>F27+F36+F48+F72+F88</f>
        <v>4522664.57</v>
      </c>
      <c r="G23" s="669"/>
      <c r="H23" s="669"/>
      <c r="I23" s="669"/>
      <c r="J23" s="669"/>
      <c r="K23" s="669"/>
    </row>
    <row r="24" spans="1:11" ht="20.25" customHeight="1">
      <c r="A24" s="666" t="s">
        <v>18</v>
      </c>
      <c r="B24" s="667" t="s">
        <v>547</v>
      </c>
      <c r="C24" s="666" t="s">
        <v>20</v>
      </c>
      <c r="D24" s="668"/>
      <c r="E24" s="421" t="s">
        <v>22</v>
      </c>
      <c r="F24" s="421" t="s">
        <v>22</v>
      </c>
      <c r="G24" s="669" t="s">
        <v>21</v>
      </c>
      <c r="H24" s="669" t="s">
        <v>21</v>
      </c>
      <c r="I24" s="669"/>
      <c r="J24" s="669" t="s">
        <v>21</v>
      </c>
      <c r="K24" s="681" t="s">
        <v>1695</v>
      </c>
    </row>
    <row r="25" spans="1:11">
      <c r="A25" s="666"/>
      <c r="B25" s="667"/>
      <c r="C25" s="666"/>
      <c r="D25" s="668"/>
      <c r="E25" s="422">
        <v>3600000</v>
      </c>
      <c r="F25" s="421">
        <f>F30</f>
        <v>172398</v>
      </c>
      <c r="G25" s="669"/>
      <c r="H25" s="669"/>
      <c r="I25" s="669"/>
      <c r="J25" s="669"/>
      <c r="K25" s="681"/>
    </row>
    <row r="26" spans="1:11">
      <c r="A26" s="666"/>
      <c r="B26" s="667"/>
      <c r="C26" s="666"/>
      <c r="D26" s="668"/>
      <c r="E26" s="671"/>
      <c r="F26" s="421" t="s">
        <v>23</v>
      </c>
      <c r="G26" s="669"/>
      <c r="H26" s="669"/>
      <c r="I26" s="669"/>
      <c r="J26" s="669"/>
      <c r="K26" s="681"/>
    </row>
    <row r="27" spans="1:11" ht="23.25" customHeight="1">
      <c r="A27" s="666"/>
      <c r="B27" s="667"/>
      <c r="C27" s="666"/>
      <c r="D27" s="668"/>
      <c r="E27" s="671"/>
      <c r="F27" s="421">
        <f>F32</f>
        <v>146538.29999999999</v>
      </c>
      <c r="G27" s="669"/>
      <c r="H27" s="669"/>
      <c r="I27" s="669"/>
      <c r="J27" s="669"/>
      <c r="K27" s="681"/>
    </row>
    <row r="28" spans="1:11" ht="15" hidden="1" customHeight="1">
      <c r="A28" s="414"/>
      <c r="B28" s="418"/>
      <c r="C28" s="414"/>
      <c r="D28" s="415"/>
      <c r="E28" s="419"/>
      <c r="F28" s="415"/>
      <c r="G28" s="416"/>
      <c r="H28" s="449"/>
      <c r="I28" s="449"/>
      <c r="J28" s="416"/>
      <c r="K28" s="417"/>
    </row>
    <row r="29" spans="1:11" ht="20.25" customHeight="1">
      <c r="A29" s="446"/>
      <c r="B29" s="447" t="s">
        <v>598</v>
      </c>
      <c r="C29" s="446" t="s">
        <v>20</v>
      </c>
      <c r="D29" s="448">
        <v>2011</v>
      </c>
      <c r="E29" s="448"/>
      <c r="F29" s="415" t="s">
        <v>22</v>
      </c>
      <c r="G29" s="449" t="s">
        <v>21</v>
      </c>
      <c r="H29" s="449" t="s">
        <v>21</v>
      </c>
      <c r="I29" s="449"/>
      <c r="J29" s="449" t="s">
        <v>21</v>
      </c>
      <c r="K29" s="450" t="s">
        <v>1696</v>
      </c>
    </row>
    <row r="30" spans="1:11">
      <c r="A30" s="446"/>
      <c r="B30" s="447"/>
      <c r="C30" s="446"/>
      <c r="D30" s="448"/>
      <c r="E30" s="763"/>
      <c r="F30" s="415">
        <v>172398</v>
      </c>
      <c r="G30" s="449"/>
      <c r="H30" s="449"/>
      <c r="I30" s="449"/>
      <c r="J30" s="449"/>
      <c r="K30" s="450"/>
    </row>
    <row r="31" spans="1:11">
      <c r="A31" s="446"/>
      <c r="B31" s="447"/>
      <c r="C31" s="446"/>
      <c r="D31" s="448"/>
      <c r="E31" s="763"/>
      <c r="F31" s="415" t="s">
        <v>23</v>
      </c>
      <c r="G31" s="449"/>
      <c r="H31" s="449"/>
      <c r="I31" s="449"/>
      <c r="J31" s="449"/>
      <c r="K31" s="450"/>
    </row>
    <row r="32" spans="1:11" ht="52.5" customHeight="1">
      <c r="A32" s="446"/>
      <c r="B32" s="447"/>
      <c r="C32" s="446"/>
      <c r="D32" s="448"/>
      <c r="E32" s="763"/>
      <c r="F32" s="415">
        <v>146538.29999999999</v>
      </c>
      <c r="G32" s="449"/>
      <c r="H32" s="449"/>
      <c r="I32" s="449"/>
      <c r="J32" s="449"/>
      <c r="K32" s="450"/>
    </row>
    <row r="33" spans="1:11" ht="20.25" customHeight="1">
      <c r="A33" s="666" t="s">
        <v>18</v>
      </c>
      <c r="B33" s="667" t="s">
        <v>548</v>
      </c>
      <c r="C33" s="666" t="s">
        <v>20</v>
      </c>
      <c r="D33" s="668"/>
      <c r="E33" s="421" t="s">
        <v>22</v>
      </c>
      <c r="F33" s="421" t="s">
        <v>22</v>
      </c>
      <c r="G33" s="669" t="s">
        <v>21</v>
      </c>
      <c r="H33" s="669" t="s">
        <v>21</v>
      </c>
      <c r="I33" s="669"/>
      <c r="J33" s="669" t="s">
        <v>21</v>
      </c>
      <c r="K33" s="681" t="s">
        <v>1697</v>
      </c>
    </row>
    <row r="34" spans="1:11">
      <c r="A34" s="666"/>
      <c r="B34" s="667"/>
      <c r="C34" s="666"/>
      <c r="D34" s="668"/>
      <c r="E34" s="422">
        <v>1280000</v>
      </c>
      <c r="F34" s="421">
        <f>F38</f>
        <v>1882693.73</v>
      </c>
      <c r="G34" s="669"/>
      <c r="H34" s="669"/>
      <c r="I34" s="669"/>
      <c r="J34" s="669"/>
      <c r="K34" s="681"/>
    </row>
    <row r="35" spans="1:11">
      <c r="A35" s="666"/>
      <c r="B35" s="667"/>
      <c r="C35" s="666"/>
      <c r="D35" s="668"/>
      <c r="E35" s="671"/>
      <c r="F35" s="421" t="s">
        <v>23</v>
      </c>
      <c r="G35" s="669"/>
      <c r="H35" s="669"/>
      <c r="I35" s="669"/>
      <c r="J35" s="669"/>
      <c r="K35" s="681"/>
    </row>
    <row r="36" spans="1:11" ht="24" customHeight="1">
      <c r="A36" s="666"/>
      <c r="B36" s="667"/>
      <c r="C36" s="666"/>
      <c r="D36" s="668"/>
      <c r="E36" s="671"/>
      <c r="F36" s="421">
        <f>F40</f>
        <v>1600289.67</v>
      </c>
      <c r="G36" s="669"/>
      <c r="H36" s="669"/>
      <c r="I36" s="669"/>
      <c r="J36" s="669"/>
      <c r="K36" s="681"/>
    </row>
    <row r="37" spans="1:11" ht="20.25" customHeight="1">
      <c r="A37" s="446"/>
      <c r="B37" s="447" t="s">
        <v>601</v>
      </c>
      <c r="C37" s="446"/>
      <c r="D37" s="448"/>
      <c r="E37" s="448"/>
      <c r="F37" s="415" t="s">
        <v>22</v>
      </c>
      <c r="G37" s="449" t="s">
        <v>21</v>
      </c>
      <c r="H37" s="449" t="s">
        <v>21</v>
      </c>
      <c r="I37" s="449"/>
      <c r="J37" s="449" t="s">
        <v>21</v>
      </c>
      <c r="K37" s="450" t="s">
        <v>1698</v>
      </c>
    </row>
    <row r="38" spans="1:11">
      <c r="A38" s="446"/>
      <c r="B38" s="447"/>
      <c r="C38" s="446"/>
      <c r="D38" s="448"/>
      <c r="E38" s="763"/>
      <c r="F38" s="415">
        <v>1882693.73</v>
      </c>
      <c r="G38" s="449"/>
      <c r="H38" s="449"/>
      <c r="I38" s="449"/>
      <c r="J38" s="449"/>
      <c r="K38" s="450"/>
    </row>
    <row r="39" spans="1:11">
      <c r="A39" s="446"/>
      <c r="B39" s="447"/>
      <c r="C39" s="446"/>
      <c r="D39" s="448"/>
      <c r="E39" s="763"/>
      <c r="F39" s="415" t="s">
        <v>23</v>
      </c>
      <c r="G39" s="449"/>
      <c r="H39" s="449"/>
      <c r="I39" s="449"/>
      <c r="J39" s="449"/>
      <c r="K39" s="450"/>
    </row>
    <row r="40" spans="1:11" ht="14.25" customHeight="1">
      <c r="A40" s="446"/>
      <c r="B40" s="447"/>
      <c r="C40" s="446"/>
      <c r="D40" s="448"/>
      <c r="E40" s="763"/>
      <c r="F40" s="415">
        <v>1600289.67</v>
      </c>
      <c r="G40" s="449"/>
      <c r="H40" s="449"/>
      <c r="I40" s="449"/>
      <c r="J40" s="449"/>
      <c r="K40" s="450"/>
    </row>
    <row r="41" spans="1:11" ht="20.25" customHeight="1">
      <c r="A41" s="666" t="s">
        <v>18</v>
      </c>
      <c r="B41" s="667" t="s">
        <v>549</v>
      </c>
      <c r="C41" s="666" t="s">
        <v>20</v>
      </c>
      <c r="D41" s="668"/>
      <c r="E41" s="421" t="s">
        <v>22</v>
      </c>
      <c r="F41" s="421" t="s">
        <v>22</v>
      </c>
      <c r="G41" s="669" t="s">
        <v>21</v>
      </c>
      <c r="H41" s="669" t="s">
        <v>21</v>
      </c>
      <c r="I41" s="669"/>
      <c r="J41" s="669" t="s">
        <v>21</v>
      </c>
      <c r="K41" s="682"/>
    </row>
    <row r="42" spans="1:11">
      <c r="A42" s="666"/>
      <c r="B42" s="667"/>
      <c r="C42" s="666"/>
      <c r="D42" s="668"/>
      <c r="E42" s="422">
        <v>500000</v>
      </c>
      <c r="F42" s="421">
        <v>0</v>
      </c>
      <c r="G42" s="669"/>
      <c r="H42" s="669"/>
      <c r="I42" s="669"/>
      <c r="J42" s="669"/>
      <c r="K42" s="682"/>
    </row>
    <row r="43" spans="1:11">
      <c r="A43" s="666"/>
      <c r="B43" s="667"/>
      <c r="C43" s="666"/>
      <c r="D43" s="668"/>
      <c r="E43" s="671"/>
      <c r="F43" s="421" t="s">
        <v>23</v>
      </c>
      <c r="G43" s="669"/>
      <c r="H43" s="669"/>
      <c r="I43" s="669"/>
      <c r="J43" s="669"/>
      <c r="K43" s="682"/>
    </row>
    <row r="44" spans="1:11" ht="24" customHeight="1">
      <c r="A44" s="666"/>
      <c r="B44" s="667"/>
      <c r="C44" s="666"/>
      <c r="D44" s="668"/>
      <c r="E44" s="671"/>
      <c r="F44" s="421">
        <v>0</v>
      </c>
      <c r="G44" s="669"/>
      <c r="H44" s="669"/>
      <c r="I44" s="669"/>
      <c r="J44" s="669"/>
      <c r="K44" s="682"/>
    </row>
    <row r="45" spans="1:11" ht="20.25" customHeight="1">
      <c r="A45" s="666" t="s">
        <v>18</v>
      </c>
      <c r="B45" s="667" t="s">
        <v>550</v>
      </c>
      <c r="C45" s="666" t="s">
        <v>20</v>
      </c>
      <c r="D45" s="668"/>
      <c r="E45" s="421" t="s">
        <v>22</v>
      </c>
      <c r="F45" s="421" t="s">
        <v>22</v>
      </c>
      <c r="G45" s="669" t="s">
        <v>21</v>
      </c>
      <c r="H45" s="669" t="s">
        <v>21</v>
      </c>
      <c r="I45" s="669"/>
      <c r="J45" s="669" t="s">
        <v>21</v>
      </c>
      <c r="K45" s="681" t="s">
        <v>1694</v>
      </c>
    </row>
    <row r="46" spans="1:11">
      <c r="A46" s="666"/>
      <c r="B46" s="667"/>
      <c r="C46" s="666"/>
      <c r="D46" s="668"/>
      <c r="E46" s="422">
        <v>623629</v>
      </c>
      <c r="F46" s="421">
        <f>F50+F54+F58+F62+F66</f>
        <v>756755.15999999992</v>
      </c>
      <c r="G46" s="669"/>
      <c r="H46" s="669"/>
      <c r="I46" s="669"/>
      <c r="J46" s="669"/>
      <c r="K46" s="681"/>
    </row>
    <row r="47" spans="1:11">
      <c r="A47" s="666"/>
      <c r="B47" s="667"/>
      <c r="C47" s="666"/>
      <c r="D47" s="668"/>
      <c r="E47" s="671"/>
      <c r="F47" s="421" t="s">
        <v>23</v>
      </c>
      <c r="G47" s="669"/>
      <c r="H47" s="669"/>
      <c r="I47" s="669"/>
      <c r="J47" s="669"/>
      <c r="K47" s="681"/>
    </row>
    <row r="48" spans="1:11" ht="24.75" customHeight="1">
      <c r="A48" s="666"/>
      <c r="B48" s="667"/>
      <c r="C48" s="666"/>
      <c r="D48" s="668"/>
      <c r="E48" s="671"/>
      <c r="F48" s="421">
        <f>F52+F56+F60+F64+F68</f>
        <v>643241.89</v>
      </c>
      <c r="G48" s="669"/>
      <c r="H48" s="669"/>
      <c r="I48" s="669"/>
      <c r="J48" s="669"/>
      <c r="K48" s="681"/>
    </row>
    <row r="49" spans="1:11" ht="20.25" customHeight="1">
      <c r="A49" s="446"/>
      <c r="B49" s="447" t="s">
        <v>596</v>
      </c>
      <c r="C49" s="446" t="s">
        <v>20</v>
      </c>
      <c r="D49" s="489">
        <v>2011</v>
      </c>
      <c r="E49" s="448"/>
      <c r="F49" s="415" t="s">
        <v>22</v>
      </c>
      <c r="G49" s="449" t="s">
        <v>21</v>
      </c>
      <c r="H49" s="449" t="s">
        <v>21</v>
      </c>
      <c r="I49" s="449"/>
      <c r="J49" s="449" t="s">
        <v>21</v>
      </c>
      <c r="K49" s="450" t="s">
        <v>1699</v>
      </c>
    </row>
    <row r="50" spans="1:11">
      <c r="A50" s="446"/>
      <c r="B50" s="447"/>
      <c r="C50" s="446"/>
      <c r="D50" s="489"/>
      <c r="E50" s="763"/>
      <c r="F50" s="415">
        <v>173596</v>
      </c>
      <c r="G50" s="449"/>
      <c r="H50" s="449"/>
      <c r="I50" s="449"/>
      <c r="J50" s="449"/>
      <c r="K50" s="450"/>
    </row>
    <row r="51" spans="1:11">
      <c r="A51" s="446"/>
      <c r="B51" s="447"/>
      <c r="C51" s="446"/>
      <c r="D51" s="489"/>
      <c r="E51" s="763"/>
      <c r="F51" s="415" t="s">
        <v>23</v>
      </c>
      <c r="G51" s="449"/>
      <c r="H51" s="449"/>
      <c r="I51" s="449"/>
      <c r="J51" s="449"/>
      <c r="K51" s="450"/>
    </row>
    <row r="52" spans="1:11" ht="17.25" customHeight="1">
      <c r="A52" s="446"/>
      <c r="B52" s="447"/>
      <c r="C52" s="446"/>
      <c r="D52" s="489"/>
      <c r="E52" s="763"/>
      <c r="F52" s="415">
        <v>147556.6</v>
      </c>
      <c r="G52" s="449"/>
      <c r="H52" s="449"/>
      <c r="I52" s="449"/>
      <c r="J52" s="449"/>
      <c r="K52" s="450"/>
    </row>
    <row r="53" spans="1:11" ht="20.25" customHeight="1">
      <c r="A53" s="446"/>
      <c r="B53" s="447" t="s">
        <v>597</v>
      </c>
      <c r="C53" s="446" t="s">
        <v>20</v>
      </c>
      <c r="D53" s="489">
        <v>2011</v>
      </c>
      <c r="E53" s="448"/>
      <c r="F53" s="415" t="s">
        <v>22</v>
      </c>
      <c r="G53" s="449" t="s">
        <v>21</v>
      </c>
      <c r="H53" s="449" t="s">
        <v>21</v>
      </c>
      <c r="I53" s="449"/>
      <c r="J53" s="449" t="s">
        <v>21</v>
      </c>
      <c r="K53" s="450" t="s">
        <v>1700</v>
      </c>
    </row>
    <row r="54" spans="1:11">
      <c r="A54" s="446"/>
      <c r="B54" s="447"/>
      <c r="C54" s="446"/>
      <c r="D54" s="489"/>
      <c r="E54" s="763"/>
      <c r="F54" s="415">
        <v>173628</v>
      </c>
      <c r="G54" s="449"/>
      <c r="H54" s="449"/>
      <c r="I54" s="449"/>
      <c r="J54" s="449"/>
      <c r="K54" s="450"/>
    </row>
    <row r="55" spans="1:11">
      <c r="A55" s="446"/>
      <c r="B55" s="447"/>
      <c r="C55" s="446"/>
      <c r="D55" s="489"/>
      <c r="E55" s="763"/>
      <c r="F55" s="415" t="s">
        <v>23</v>
      </c>
      <c r="G55" s="449"/>
      <c r="H55" s="449"/>
      <c r="I55" s="449"/>
      <c r="J55" s="449"/>
      <c r="K55" s="450"/>
    </row>
    <row r="56" spans="1:11" ht="25.5" customHeight="1">
      <c r="A56" s="446"/>
      <c r="B56" s="447"/>
      <c r="C56" s="446"/>
      <c r="D56" s="489"/>
      <c r="E56" s="763"/>
      <c r="F56" s="415">
        <v>147583.79999999999</v>
      </c>
      <c r="G56" s="449"/>
      <c r="H56" s="449"/>
      <c r="I56" s="449"/>
      <c r="J56" s="449"/>
      <c r="K56" s="450"/>
    </row>
    <row r="57" spans="1:11" ht="20.25" customHeight="1">
      <c r="A57" s="446"/>
      <c r="B57" s="447" t="s">
        <v>599</v>
      </c>
      <c r="C57" s="446" t="s">
        <v>20</v>
      </c>
      <c r="D57" s="489">
        <v>2012</v>
      </c>
      <c r="E57" s="448"/>
      <c r="F57" s="415" t="s">
        <v>22</v>
      </c>
      <c r="G57" s="449" t="s">
        <v>21</v>
      </c>
      <c r="H57" s="449" t="s">
        <v>21</v>
      </c>
      <c r="I57" s="449"/>
      <c r="J57" s="449" t="s">
        <v>21</v>
      </c>
      <c r="K57" s="450" t="s">
        <v>1701</v>
      </c>
    </row>
    <row r="58" spans="1:11">
      <c r="A58" s="446"/>
      <c r="B58" s="447"/>
      <c r="C58" s="446"/>
      <c r="D58" s="489"/>
      <c r="E58" s="763"/>
      <c r="F58" s="415">
        <v>173628.83</v>
      </c>
      <c r="G58" s="449"/>
      <c r="H58" s="449"/>
      <c r="I58" s="449"/>
      <c r="J58" s="449"/>
      <c r="K58" s="450"/>
    </row>
    <row r="59" spans="1:11">
      <c r="A59" s="446"/>
      <c r="B59" s="447"/>
      <c r="C59" s="446"/>
      <c r="D59" s="489"/>
      <c r="E59" s="763"/>
      <c r="F59" s="415" t="s">
        <v>23</v>
      </c>
      <c r="G59" s="449"/>
      <c r="H59" s="449"/>
      <c r="I59" s="449"/>
      <c r="J59" s="449"/>
      <c r="K59" s="450"/>
    </row>
    <row r="60" spans="1:11" ht="115.5" customHeight="1">
      <c r="A60" s="446"/>
      <c r="B60" s="447"/>
      <c r="C60" s="446"/>
      <c r="D60" s="489"/>
      <c r="E60" s="763"/>
      <c r="F60" s="415">
        <v>147584.51</v>
      </c>
      <c r="G60" s="449"/>
      <c r="H60" s="449"/>
      <c r="I60" s="449"/>
      <c r="J60" s="449"/>
      <c r="K60" s="450"/>
    </row>
    <row r="61" spans="1:11" ht="20.25" customHeight="1">
      <c r="A61" s="446"/>
      <c r="B61" s="447" t="s">
        <v>600</v>
      </c>
      <c r="C61" s="446" t="s">
        <v>20</v>
      </c>
      <c r="D61" s="489">
        <v>2012</v>
      </c>
      <c r="E61" s="448"/>
      <c r="F61" s="415" t="s">
        <v>22</v>
      </c>
      <c r="G61" s="449" t="s">
        <v>21</v>
      </c>
      <c r="H61" s="449" t="s">
        <v>21</v>
      </c>
      <c r="I61" s="449"/>
      <c r="J61" s="449" t="s">
        <v>21</v>
      </c>
      <c r="K61" s="450" t="s">
        <v>1702</v>
      </c>
    </row>
    <row r="62" spans="1:11">
      <c r="A62" s="446"/>
      <c r="B62" s="447"/>
      <c r="C62" s="446"/>
      <c r="D62" s="489"/>
      <c r="E62" s="763"/>
      <c r="F62" s="415">
        <v>173628.82</v>
      </c>
      <c r="G62" s="449"/>
      <c r="H62" s="449"/>
      <c r="I62" s="449"/>
      <c r="J62" s="449"/>
      <c r="K62" s="450"/>
    </row>
    <row r="63" spans="1:11">
      <c r="A63" s="446"/>
      <c r="B63" s="447"/>
      <c r="C63" s="446"/>
      <c r="D63" s="489"/>
      <c r="E63" s="763"/>
      <c r="F63" s="415" t="s">
        <v>23</v>
      </c>
      <c r="G63" s="449"/>
      <c r="H63" s="449"/>
      <c r="I63" s="449"/>
      <c r="J63" s="449"/>
      <c r="K63" s="450"/>
    </row>
    <row r="64" spans="1:11" ht="105.75" customHeight="1">
      <c r="A64" s="446"/>
      <c r="B64" s="447"/>
      <c r="C64" s="446"/>
      <c r="D64" s="489"/>
      <c r="E64" s="763"/>
      <c r="F64" s="415">
        <v>147584.5</v>
      </c>
      <c r="G64" s="449"/>
      <c r="H64" s="449"/>
      <c r="I64" s="449"/>
      <c r="J64" s="449"/>
      <c r="K64" s="450"/>
    </row>
    <row r="65" spans="1:11" s="23" customFormat="1" ht="20.25" customHeight="1">
      <c r="A65" s="446"/>
      <c r="B65" s="447" t="s">
        <v>1116</v>
      </c>
      <c r="C65" s="446"/>
      <c r="D65" s="489"/>
      <c r="E65" s="448"/>
      <c r="F65" s="415" t="s">
        <v>22</v>
      </c>
      <c r="G65" s="449" t="s">
        <v>21</v>
      </c>
      <c r="H65" s="449" t="s">
        <v>21</v>
      </c>
      <c r="I65" s="449"/>
      <c r="J65" s="449" t="s">
        <v>21</v>
      </c>
      <c r="K65" s="450" t="s">
        <v>1117</v>
      </c>
    </row>
    <row r="66" spans="1:11" s="23" customFormat="1">
      <c r="A66" s="446"/>
      <c r="B66" s="447"/>
      <c r="C66" s="446"/>
      <c r="D66" s="489"/>
      <c r="E66" s="763"/>
      <c r="F66" s="415">
        <v>62273.51</v>
      </c>
      <c r="G66" s="449"/>
      <c r="H66" s="449"/>
      <c r="I66" s="449"/>
      <c r="J66" s="449"/>
      <c r="K66" s="450"/>
    </row>
    <row r="67" spans="1:11" s="23" customFormat="1">
      <c r="A67" s="446"/>
      <c r="B67" s="447"/>
      <c r="C67" s="446"/>
      <c r="D67" s="489"/>
      <c r="E67" s="763"/>
      <c r="F67" s="415" t="s">
        <v>23</v>
      </c>
      <c r="G67" s="449"/>
      <c r="H67" s="449"/>
      <c r="I67" s="449"/>
      <c r="J67" s="449"/>
      <c r="K67" s="450"/>
    </row>
    <row r="68" spans="1:11" s="23" customFormat="1" ht="20.25" customHeight="1">
      <c r="A68" s="446"/>
      <c r="B68" s="447"/>
      <c r="C68" s="446"/>
      <c r="D68" s="489"/>
      <c r="E68" s="763"/>
      <c r="F68" s="415">
        <v>52932.480000000003</v>
      </c>
      <c r="G68" s="449"/>
      <c r="H68" s="449"/>
      <c r="I68" s="449"/>
      <c r="J68" s="449"/>
      <c r="K68" s="450"/>
    </row>
    <row r="69" spans="1:11" ht="20.25" customHeight="1">
      <c r="A69" s="666" t="s">
        <v>18</v>
      </c>
      <c r="B69" s="667" t="s">
        <v>551</v>
      </c>
      <c r="C69" s="666" t="s">
        <v>20</v>
      </c>
      <c r="D69" s="668">
        <v>2011</v>
      </c>
      <c r="E69" s="421" t="s">
        <v>22</v>
      </c>
      <c r="F69" s="421" t="s">
        <v>22</v>
      </c>
      <c r="G69" s="669" t="s">
        <v>21</v>
      </c>
      <c r="H69" s="669" t="s">
        <v>21</v>
      </c>
      <c r="I69" s="669"/>
      <c r="J69" s="669" t="s">
        <v>21</v>
      </c>
      <c r="K69" s="681" t="s">
        <v>1703</v>
      </c>
    </row>
    <row r="70" spans="1:11">
      <c r="A70" s="666"/>
      <c r="B70" s="667"/>
      <c r="C70" s="666"/>
      <c r="D70" s="668"/>
      <c r="E70" s="422">
        <v>200000</v>
      </c>
      <c r="F70" s="421">
        <v>173628.24</v>
      </c>
      <c r="G70" s="669"/>
      <c r="H70" s="669"/>
      <c r="I70" s="669"/>
      <c r="J70" s="669"/>
      <c r="K70" s="681"/>
    </row>
    <row r="71" spans="1:11">
      <c r="A71" s="666"/>
      <c r="B71" s="667"/>
      <c r="C71" s="666"/>
      <c r="D71" s="668"/>
      <c r="E71" s="671"/>
      <c r="F71" s="421" t="s">
        <v>23</v>
      </c>
      <c r="G71" s="669"/>
      <c r="H71" s="669"/>
      <c r="I71" s="669"/>
      <c r="J71" s="669"/>
      <c r="K71" s="681"/>
    </row>
    <row r="72" spans="1:11" ht="40.5" customHeight="1">
      <c r="A72" s="666"/>
      <c r="B72" s="667"/>
      <c r="C72" s="666"/>
      <c r="D72" s="668"/>
      <c r="E72" s="671"/>
      <c r="F72" s="421">
        <v>147584</v>
      </c>
      <c r="G72" s="669"/>
      <c r="H72" s="669"/>
      <c r="I72" s="669"/>
      <c r="J72" s="669"/>
      <c r="K72" s="681"/>
    </row>
    <row r="73" spans="1:11" ht="20.25" customHeight="1">
      <c r="A73" s="666" t="s">
        <v>18</v>
      </c>
      <c r="B73" s="667" t="s">
        <v>552</v>
      </c>
      <c r="C73" s="666" t="s">
        <v>20</v>
      </c>
      <c r="D73" s="668"/>
      <c r="E73" s="421" t="s">
        <v>22</v>
      </c>
      <c r="F73" s="421" t="s">
        <v>22</v>
      </c>
      <c r="G73" s="669" t="s">
        <v>21</v>
      </c>
      <c r="H73" s="669" t="s">
        <v>21</v>
      </c>
      <c r="I73" s="669"/>
      <c r="J73" s="669" t="s">
        <v>21</v>
      </c>
      <c r="K73" s="682"/>
    </row>
    <row r="74" spans="1:11">
      <c r="A74" s="666"/>
      <c r="B74" s="667"/>
      <c r="C74" s="666"/>
      <c r="D74" s="668"/>
      <c r="E74" s="422">
        <v>300000</v>
      </c>
      <c r="F74" s="421">
        <v>0</v>
      </c>
      <c r="G74" s="669"/>
      <c r="H74" s="669"/>
      <c r="I74" s="669"/>
      <c r="J74" s="669"/>
      <c r="K74" s="682"/>
    </row>
    <row r="75" spans="1:11">
      <c r="A75" s="666"/>
      <c r="B75" s="667"/>
      <c r="C75" s="666"/>
      <c r="D75" s="668"/>
      <c r="E75" s="671"/>
      <c r="F75" s="421" t="s">
        <v>23</v>
      </c>
      <c r="G75" s="669"/>
      <c r="H75" s="669"/>
      <c r="I75" s="669"/>
      <c r="J75" s="669"/>
      <c r="K75" s="682"/>
    </row>
    <row r="76" spans="1:11" ht="12" customHeight="1">
      <c r="A76" s="666"/>
      <c r="B76" s="667"/>
      <c r="C76" s="666"/>
      <c r="D76" s="668"/>
      <c r="E76" s="671"/>
      <c r="F76" s="421">
        <v>0</v>
      </c>
      <c r="G76" s="669"/>
      <c r="H76" s="669"/>
      <c r="I76" s="669"/>
      <c r="J76" s="669"/>
      <c r="K76" s="682"/>
    </row>
    <row r="77" spans="1:11" ht="20.25" customHeight="1">
      <c r="A77" s="666" t="s">
        <v>18</v>
      </c>
      <c r="B77" s="667" t="s">
        <v>553</v>
      </c>
      <c r="C77" s="666" t="s">
        <v>20</v>
      </c>
      <c r="D77" s="668"/>
      <c r="E77" s="421" t="s">
        <v>22</v>
      </c>
      <c r="F77" s="421" t="s">
        <v>22</v>
      </c>
      <c r="G77" s="669" t="s">
        <v>21</v>
      </c>
      <c r="H77" s="669" t="s">
        <v>21</v>
      </c>
      <c r="I77" s="669"/>
      <c r="J77" s="669" t="s">
        <v>21</v>
      </c>
      <c r="K77" s="682"/>
    </row>
    <row r="78" spans="1:11">
      <c r="A78" s="666"/>
      <c r="B78" s="667"/>
      <c r="C78" s="666"/>
      <c r="D78" s="668"/>
      <c r="E78" s="422">
        <v>500000</v>
      </c>
      <c r="F78" s="421">
        <v>0</v>
      </c>
      <c r="G78" s="669"/>
      <c r="H78" s="669"/>
      <c r="I78" s="669"/>
      <c r="J78" s="669"/>
      <c r="K78" s="682"/>
    </row>
    <row r="79" spans="1:11">
      <c r="A79" s="666"/>
      <c r="B79" s="667"/>
      <c r="C79" s="666"/>
      <c r="D79" s="668"/>
      <c r="E79" s="671"/>
      <c r="F79" s="421" t="s">
        <v>23</v>
      </c>
      <c r="G79" s="669"/>
      <c r="H79" s="669"/>
      <c r="I79" s="669"/>
      <c r="J79" s="669"/>
      <c r="K79" s="682"/>
    </row>
    <row r="80" spans="1:11" ht="25.5" customHeight="1">
      <c r="A80" s="666"/>
      <c r="B80" s="667"/>
      <c r="C80" s="666"/>
      <c r="D80" s="668"/>
      <c r="E80" s="671"/>
      <c r="F80" s="421">
        <v>0</v>
      </c>
      <c r="G80" s="669"/>
      <c r="H80" s="669"/>
      <c r="I80" s="669"/>
      <c r="J80" s="669"/>
      <c r="K80" s="682"/>
    </row>
    <row r="81" spans="1:11" ht="20.25" customHeight="1">
      <c r="A81" s="666" t="s">
        <v>18</v>
      </c>
      <c r="B81" s="667" t="s">
        <v>554</v>
      </c>
      <c r="C81" s="666" t="s">
        <v>20</v>
      </c>
      <c r="D81" s="668"/>
      <c r="E81" s="421" t="s">
        <v>22</v>
      </c>
      <c r="F81" s="421" t="s">
        <v>22</v>
      </c>
      <c r="G81" s="669" t="s">
        <v>21</v>
      </c>
      <c r="H81" s="669" t="s">
        <v>21</v>
      </c>
      <c r="I81" s="669"/>
      <c r="J81" s="669" t="s">
        <v>21</v>
      </c>
      <c r="K81" s="682"/>
    </row>
    <row r="82" spans="1:11">
      <c r="A82" s="666"/>
      <c r="B82" s="667"/>
      <c r="C82" s="666"/>
      <c r="D82" s="668"/>
      <c r="E82" s="422">
        <v>4850000</v>
      </c>
      <c r="F82" s="421">
        <v>0</v>
      </c>
      <c r="G82" s="669"/>
      <c r="H82" s="669"/>
      <c r="I82" s="669"/>
      <c r="J82" s="669"/>
      <c r="K82" s="682"/>
    </row>
    <row r="83" spans="1:11">
      <c r="A83" s="666"/>
      <c r="B83" s="667"/>
      <c r="C83" s="666"/>
      <c r="D83" s="668"/>
      <c r="E83" s="671"/>
      <c r="F83" s="421" t="s">
        <v>23</v>
      </c>
      <c r="G83" s="669"/>
      <c r="H83" s="669"/>
      <c r="I83" s="669"/>
      <c r="J83" s="669"/>
      <c r="K83" s="682"/>
    </row>
    <row r="84" spans="1:11" ht="13.5" customHeight="1">
      <c r="A84" s="666"/>
      <c r="B84" s="667"/>
      <c r="C84" s="666"/>
      <c r="D84" s="668"/>
      <c r="E84" s="671"/>
      <c r="F84" s="421">
        <v>0</v>
      </c>
      <c r="G84" s="669"/>
      <c r="H84" s="669"/>
      <c r="I84" s="669"/>
      <c r="J84" s="669"/>
      <c r="K84" s="682"/>
    </row>
    <row r="85" spans="1:11" ht="20.25" customHeight="1">
      <c r="A85" s="666" t="s">
        <v>18</v>
      </c>
      <c r="B85" s="667" t="s">
        <v>555</v>
      </c>
      <c r="C85" s="666" t="s">
        <v>20</v>
      </c>
      <c r="D85" s="668"/>
      <c r="E85" s="421" t="s">
        <v>22</v>
      </c>
      <c r="F85" s="421" t="s">
        <v>22</v>
      </c>
      <c r="G85" s="669" t="s">
        <v>21</v>
      </c>
      <c r="H85" s="669" t="s">
        <v>21</v>
      </c>
      <c r="I85" s="669"/>
      <c r="J85" s="669" t="s">
        <v>21</v>
      </c>
      <c r="K85" s="682"/>
    </row>
    <row r="86" spans="1:11">
      <c r="A86" s="666"/>
      <c r="B86" s="667"/>
      <c r="C86" s="666"/>
      <c r="D86" s="668"/>
      <c r="E86" s="422">
        <v>1000000</v>
      </c>
      <c r="F86" s="421">
        <f>F90+F94</f>
        <v>2335307.4299999997</v>
      </c>
      <c r="G86" s="669"/>
      <c r="H86" s="669"/>
      <c r="I86" s="669"/>
      <c r="J86" s="669"/>
      <c r="K86" s="682"/>
    </row>
    <row r="87" spans="1:11">
      <c r="A87" s="666"/>
      <c r="B87" s="667"/>
      <c r="C87" s="666"/>
      <c r="D87" s="668"/>
      <c r="E87" s="671"/>
      <c r="F87" s="421" t="s">
        <v>23</v>
      </c>
      <c r="G87" s="669"/>
      <c r="H87" s="669"/>
      <c r="I87" s="669"/>
      <c r="J87" s="669"/>
      <c r="K87" s="682"/>
    </row>
    <row r="88" spans="1:11" ht="12" customHeight="1">
      <c r="A88" s="666"/>
      <c r="B88" s="667"/>
      <c r="C88" s="666"/>
      <c r="D88" s="668"/>
      <c r="E88" s="671"/>
      <c r="F88" s="421">
        <f>F92+F96</f>
        <v>1985010.71</v>
      </c>
      <c r="G88" s="669"/>
      <c r="H88" s="669"/>
      <c r="I88" s="669"/>
      <c r="J88" s="669"/>
      <c r="K88" s="682"/>
    </row>
    <row r="89" spans="1:11" s="23" customFormat="1" ht="20.25" customHeight="1">
      <c r="A89" s="446"/>
      <c r="B89" s="447" t="s">
        <v>43</v>
      </c>
      <c r="C89" s="446"/>
      <c r="D89" s="486">
        <v>2013</v>
      </c>
      <c r="E89" s="448"/>
      <c r="F89" s="415" t="s">
        <v>22</v>
      </c>
      <c r="G89" s="449" t="s">
        <v>21</v>
      </c>
      <c r="H89" s="449" t="s">
        <v>21</v>
      </c>
      <c r="I89" s="449"/>
      <c r="J89" s="449" t="s">
        <v>21</v>
      </c>
      <c r="K89" s="450" t="s">
        <v>1064</v>
      </c>
    </row>
    <row r="90" spans="1:11" s="23" customFormat="1">
      <c r="A90" s="446"/>
      <c r="B90" s="447"/>
      <c r="C90" s="446"/>
      <c r="D90" s="486"/>
      <c r="E90" s="763"/>
      <c r="F90" s="415">
        <v>1138071.43</v>
      </c>
      <c r="G90" s="449"/>
      <c r="H90" s="449"/>
      <c r="I90" s="449"/>
      <c r="J90" s="449"/>
      <c r="K90" s="450"/>
    </row>
    <row r="91" spans="1:11" s="23" customFormat="1">
      <c r="A91" s="446"/>
      <c r="B91" s="447"/>
      <c r="C91" s="446"/>
      <c r="D91" s="486"/>
      <c r="E91" s="763"/>
      <c r="F91" s="415" t="s">
        <v>23</v>
      </c>
      <c r="G91" s="449"/>
      <c r="H91" s="449"/>
      <c r="I91" s="449"/>
      <c r="J91" s="449"/>
      <c r="K91" s="450"/>
    </row>
    <row r="92" spans="1:11" s="23" customFormat="1" ht="63" customHeight="1">
      <c r="A92" s="446"/>
      <c r="B92" s="447"/>
      <c r="C92" s="446"/>
      <c r="D92" s="486"/>
      <c r="E92" s="763"/>
      <c r="F92" s="415">
        <v>967360.71</v>
      </c>
      <c r="G92" s="449"/>
      <c r="H92" s="449"/>
      <c r="I92" s="449"/>
      <c r="J92" s="449"/>
      <c r="K92" s="450"/>
    </row>
    <row r="93" spans="1:11" s="23" customFormat="1" ht="20.25" customHeight="1">
      <c r="A93" s="446"/>
      <c r="B93" s="447" t="s">
        <v>1065</v>
      </c>
      <c r="C93" s="446"/>
      <c r="D93" s="486">
        <v>2013</v>
      </c>
      <c r="E93" s="448"/>
      <c r="F93" s="415" t="s">
        <v>22</v>
      </c>
      <c r="G93" s="449" t="s">
        <v>21</v>
      </c>
      <c r="H93" s="449" t="s">
        <v>21</v>
      </c>
      <c r="I93" s="449"/>
      <c r="J93" s="449" t="s">
        <v>21</v>
      </c>
      <c r="K93" s="450" t="s">
        <v>1691</v>
      </c>
    </row>
    <row r="94" spans="1:11" s="23" customFormat="1">
      <c r="A94" s="446"/>
      <c r="B94" s="447"/>
      <c r="C94" s="446"/>
      <c r="D94" s="486"/>
      <c r="E94" s="763"/>
      <c r="F94" s="415">
        <v>1197236</v>
      </c>
      <c r="G94" s="449"/>
      <c r="H94" s="449"/>
      <c r="I94" s="449"/>
      <c r="J94" s="449"/>
      <c r="K94" s="450"/>
    </row>
    <row r="95" spans="1:11" s="23" customFormat="1">
      <c r="A95" s="446"/>
      <c r="B95" s="447"/>
      <c r="C95" s="446"/>
      <c r="D95" s="486"/>
      <c r="E95" s="763"/>
      <c r="F95" s="415" t="s">
        <v>23</v>
      </c>
      <c r="G95" s="449"/>
      <c r="H95" s="449"/>
      <c r="I95" s="449"/>
      <c r="J95" s="449"/>
      <c r="K95" s="450"/>
    </row>
    <row r="96" spans="1:11" s="23" customFormat="1" ht="114.75" customHeight="1">
      <c r="A96" s="446"/>
      <c r="B96" s="447"/>
      <c r="C96" s="446"/>
      <c r="D96" s="486"/>
      <c r="E96" s="763"/>
      <c r="F96" s="415">
        <v>1017650</v>
      </c>
      <c r="G96" s="449"/>
      <c r="H96" s="449"/>
      <c r="I96" s="449"/>
      <c r="J96" s="449"/>
      <c r="K96" s="450"/>
    </row>
    <row r="97" spans="1:11" ht="20.25" customHeight="1">
      <c r="A97" s="666" t="s">
        <v>18</v>
      </c>
      <c r="B97" s="667" t="s">
        <v>556</v>
      </c>
      <c r="C97" s="666" t="s">
        <v>20</v>
      </c>
      <c r="D97" s="668"/>
      <c r="E97" s="421" t="s">
        <v>22</v>
      </c>
      <c r="F97" s="421" t="s">
        <v>22</v>
      </c>
      <c r="G97" s="669" t="s">
        <v>21</v>
      </c>
      <c r="H97" s="669" t="s">
        <v>21</v>
      </c>
      <c r="I97" s="669"/>
      <c r="J97" s="669" t="s">
        <v>21</v>
      </c>
      <c r="K97" s="682"/>
    </row>
    <row r="98" spans="1:11">
      <c r="A98" s="666"/>
      <c r="B98" s="667"/>
      <c r="C98" s="666"/>
      <c r="D98" s="668"/>
      <c r="E98" s="422">
        <v>4275000</v>
      </c>
      <c r="F98" s="421">
        <v>0</v>
      </c>
      <c r="G98" s="669"/>
      <c r="H98" s="669"/>
      <c r="I98" s="669"/>
      <c r="J98" s="669"/>
      <c r="K98" s="682"/>
    </row>
    <row r="99" spans="1:11">
      <c r="A99" s="666"/>
      <c r="B99" s="667"/>
      <c r="C99" s="666"/>
      <c r="D99" s="668"/>
      <c r="E99" s="671"/>
      <c r="F99" s="421" t="s">
        <v>23</v>
      </c>
      <c r="G99" s="669"/>
      <c r="H99" s="669"/>
      <c r="I99" s="669"/>
      <c r="J99" s="669"/>
      <c r="K99" s="682"/>
    </row>
    <row r="100" spans="1:11" ht="30" customHeight="1">
      <c r="A100" s="666"/>
      <c r="B100" s="667"/>
      <c r="C100" s="666"/>
      <c r="D100" s="668"/>
      <c r="E100" s="671"/>
      <c r="F100" s="421">
        <v>0</v>
      </c>
      <c r="G100" s="669"/>
      <c r="H100" s="669"/>
      <c r="I100" s="669"/>
      <c r="J100" s="669"/>
      <c r="K100" s="682"/>
    </row>
  </sheetData>
  <mergeCells count="208">
    <mergeCell ref="A65:A68"/>
    <mergeCell ref="B65:B68"/>
    <mergeCell ref="C65:C68"/>
    <mergeCell ref="D65:D68"/>
    <mergeCell ref="E65:E68"/>
    <mergeCell ref="G65:G68"/>
    <mergeCell ref="H65:I68"/>
    <mergeCell ref="J65:J68"/>
    <mergeCell ref="K65:K68"/>
    <mergeCell ref="K29:K32"/>
    <mergeCell ref="A57:A60"/>
    <mergeCell ref="B57:B60"/>
    <mergeCell ref="C57:C60"/>
    <mergeCell ref="D57:D60"/>
    <mergeCell ref="G57:G60"/>
    <mergeCell ref="H57:I60"/>
    <mergeCell ref="J57:J60"/>
    <mergeCell ref="K57:K60"/>
    <mergeCell ref="A41:A44"/>
    <mergeCell ref="B41:B44"/>
    <mergeCell ref="C41:C44"/>
    <mergeCell ref="D41:D44"/>
    <mergeCell ref="G41:G44"/>
    <mergeCell ref="H41:I44"/>
    <mergeCell ref="J41:J44"/>
    <mergeCell ref="E47:E48"/>
    <mergeCell ref="A37:A40"/>
    <mergeCell ref="B37:B40"/>
    <mergeCell ref="C37:C40"/>
    <mergeCell ref="D37:D40"/>
    <mergeCell ref="G37:G40"/>
    <mergeCell ref="H37:I40"/>
    <mergeCell ref="J37:J40"/>
    <mergeCell ref="J97:J100"/>
    <mergeCell ref="K97:K100"/>
    <mergeCell ref="E99:E100"/>
    <mergeCell ref="H85:I88"/>
    <mergeCell ref="J85:J88"/>
    <mergeCell ref="K85:K88"/>
    <mergeCell ref="E87:E88"/>
    <mergeCell ref="A97:A100"/>
    <mergeCell ref="B97:B100"/>
    <mergeCell ref="C97:C100"/>
    <mergeCell ref="D97:D100"/>
    <mergeCell ref="G97:G100"/>
    <mergeCell ref="H97:I100"/>
    <mergeCell ref="A85:A88"/>
    <mergeCell ref="B85:B88"/>
    <mergeCell ref="C85:C88"/>
    <mergeCell ref="D85:D88"/>
    <mergeCell ref="G85:G88"/>
    <mergeCell ref="A89:A92"/>
    <mergeCell ref="B89:B92"/>
    <mergeCell ref="C89:C92"/>
    <mergeCell ref="D89:D92"/>
    <mergeCell ref="G89:G92"/>
    <mergeCell ref="H89:I92"/>
    <mergeCell ref="A81:A84"/>
    <mergeCell ref="B81:B84"/>
    <mergeCell ref="C81:C84"/>
    <mergeCell ref="D81:D84"/>
    <mergeCell ref="G81:G84"/>
    <mergeCell ref="H81:I84"/>
    <mergeCell ref="J81:J84"/>
    <mergeCell ref="K81:K84"/>
    <mergeCell ref="A77:A80"/>
    <mergeCell ref="B77:B80"/>
    <mergeCell ref="C77:C80"/>
    <mergeCell ref="D77:D80"/>
    <mergeCell ref="G77:G80"/>
    <mergeCell ref="H77:I80"/>
    <mergeCell ref="J77:J80"/>
    <mergeCell ref="E83:E84"/>
    <mergeCell ref="A73:A76"/>
    <mergeCell ref="B73:B76"/>
    <mergeCell ref="C73:C76"/>
    <mergeCell ref="D73:D76"/>
    <mergeCell ref="G73:G76"/>
    <mergeCell ref="H73:I76"/>
    <mergeCell ref="J73:J76"/>
    <mergeCell ref="K73:K76"/>
    <mergeCell ref="E75:E76"/>
    <mergeCell ref="A69:A72"/>
    <mergeCell ref="B69:B72"/>
    <mergeCell ref="C69:C72"/>
    <mergeCell ref="D69:D72"/>
    <mergeCell ref="G69:G72"/>
    <mergeCell ref="K41:K44"/>
    <mergeCell ref="E43:E44"/>
    <mergeCell ref="A45:A48"/>
    <mergeCell ref="B45:B48"/>
    <mergeCell ref="C45:C48"/>
    <mergeCell ref="D45:D48"/>
    <mergeCell ref="G45:G48"/>
    <mergeCell ref="H45:I48"/>
    <mergeCell ref="J45:J48"/>
    <mergeCell ref="K45:K48"/>
    <mergeCell ref="H69:I72"/>
    <mergeCell ref="J69:J72"/>
    <mergeCell ref="K69:K72"/>
    <mergeCell ref="E71:E72"/>
    <mergeCell ref="A49:A52"/>
    <mergeCell ref="B49:B52"/>
    <mergeCell ref="C49:C52"/>
    <mergeCell ref="D49:D52"/>
    <mergeCell ref="G49:G52"/>
    <mergeCell ref="E37:E40"/>
    <mergeCell ref="A29:A32"/>
    <mergeCell ref="B29:B32"/>
    <mergeCell ref="C29:C32"/>
    <mergeCell ref="D29:D32"/>
    <mergeCell ref="G29:G32"/>
    <mergeCell ref="H29:I32"/>
    <mergeCell ref="J29:J32"/>
    <mergeCell ref="A24:A27"/>
    <mergeCell ref="B24:B27"/>
    <mergeCell ref="C24:C27"/>
    <mergeCell ref="D24:D27"/>
    <mergeCell ref="G24:G27"/>
    <mergeCell ref="H24:I27"/>
    <mergeCell ref="J24:J27"/>
    <mergeCell ref="E26:E27"/>
    <mergeCell ref="H28:I28"/>
    <mergeCell ref="A33:A36"/>
    <mergeCell ref="B33:B36"/>
    <mergeCell ref="C33:C36"/>
    <mergeCell ref="D33:D36"/>
    <mergeCell ref="G33:G36"/>
    <mergeCell ref="H33:I36"/>
    <mergeCell ref="J33:J36"/>
    <mergeCell ref="K24:K27"/>
    <mergeCell ref="A5:A23"/>
    <mergeCell ref="B5:B23"/>
    <mergeCell ref="C5:C23"/>
    <mergeCell ref="D5:D23"/>
    <mergeCell ref="G9:G12"/>
    <mergeCell ref="H9:I12"/>
    <mergeCell ref="J9:J12"/>
    <mergeCell ref="K9:K12"/>
    <mergeCell ref="E11:E12"/>
    <mergeCell ref="A1:A4"/>
    <mergeCell ref="B1:B4"/>
    <mergeCell ref="C1:C4"/>
    <mergeCell ref="D1:D4"/>
    <mergeCell ref="G1:G4"/>
    <mergeCell ref="H1:H4"/>
    <mergeCell ref="J5:J8"/>
    <mergeCell ref="K5:K8"/>
    <mergeCell ref="E7:E8"/>
    <mergeCell ref="E61:E64"/>
    <mergeCell ref="E49:E52"/>
    <mergeCell ref="E53:E56"/>
    <mergeCell ref="E57:E60"/>
    <mergeCell ref="I1:I4"/>
    <mergeCell ref="J1:J4"/>
    <mergeCell ref="K1:K4"/>
    <mergeCell ref="G5:G8"/>
    <mergeCell ref="H5:H8"/>
    <mergeCell ref="I5:I8"/>
    <mergeCell ref="K33:K36"/>
    <mergeCell ref="G13:G16"/>
    <mergeCell ref="H13:I16"/>
    <mergeCell ref="J13:J16"/>
    <mergeCell ref="K13:K16"/>
    <mergeCell ref="E15:E16"/>
    <mergeCell ref="G17:G20"/>
    <mergeCell ref="H17:I20"/>
    <mergeCell ref="J17:J20"/>
    <mergeCell ref="K17:K20"/>
    <mergeCell ref="E19:E20"/>
    <mergeCell ref="E29:E32"/>
    <mergeCell ref="G21:K23"/>
    <mergeCell ref="E22:E23"/>
    <mergeCell ref="H49:I52"/>
    <mergeCell ref="J49:J52"/>
    <mergeCell ref="K49:K52"/>
    <mergeCell ref="A53:A56"/>
    <mergeCell ref="B53:B56"/>
    <mergeCell ref="C53:C56"/>
    <mergeCell ref="D53:D56"/>
    <mergeCell ref="G53:G56"/>
    <mergeCell ref="H53:I56"/>
    <mergeCell ref="J53:J56"/>
    <mergeCell ref="K53:K56"/>
    <mergeCell ref="J89:J92"/>
    <mergeCell ref="K89:K92"/>
    <mergeCell ref="E89:E92"/>
    <mergeCell ref="K37:K40"/>
    <mergeCell ref="E35:E36"/>
    <mergeCell ref="K77:K80"/>
    <mergeCell ref="E79:E80"/>
    <mergeCell ref="A93:A96"/>
    <mergeCell ref="B93:B96"/>
    <mergeCell ref="C93:C96"/>
    <mergeCell ref="D93:D96"/>
    <mergeCell ref="E93:E96"/>
    <mergeCell ref="G93:G96"/>
    <mergeCell ref="H93:I96"/>
    <mergeCell ref="J93:J96"/>
    <mergeCell ref="K93:K96"/>
    <mergeCell ref="A61:A64"/>
    <mergeCell ref="B61:B64"/>
    <mergeCell ref="C61:C64"/>
    <mergeCell ref="D61:D64"/>
    <mergeCell ref="G61:G64"/>
    <mergeCell ref="H61:I64"/>
    <mergeCell ref="J61:J64"/>
    <mergeCell ref="K61:K64"/>
  </mergeCells>
  <pageMargins left="0.98425196850393704" right="0.19685039370078741" top="0.74803149606299213" bottom="0.74803149606299213" header="0.31496062992125984" footer="0.31496062992125984"/>
  <pageSetup paperSize="8" firstPageNumber="108" orientation="portrait" useFirstPageNumber="1" r:id="rId1"/>
  <headerFooter>
    <oddFooter>&amp;R&amp;P</oddFooter>
  </headerFooter>
</worksheet>
</file>

<file path=xl/worksheets/sheet64.xml><?xml version="1.0" encoding="utf-8"?>
<worksheet xmlns="http://schemas.openxmlformats.org/spreadsheetml/2006/main" xmlns:r="http://schemas.openxmlformats.org/officeDocument/2006/relationships">
  <dimension ref="A2:K25"/>
  <sheetViews>
    <sheetView workbookViewId="0">
      <selection activeCell="F30" sqref="F30"/>
    </sheetView>
  </sheetViews>
  <sheetFormatPr defaultRowHeight="15"/>
  <cols>
    <col min="2" max="2" width="20.85546875" customWidth="1"/>
    <col min="4" max="4" width="8.7109375" customWidth="1"/>
    <col min="5" max="5" width="11.85546875" customWidth="1"/>
    <col min="6" max="6" width="11.7109375" customWidth="1"/>
    <col min="10" max="10" width="10.5703125" customWidth="1"/>
    <col min="11" max="11" width="21" customWidth="1"/>
  </cols>
  <sheetData>
    <row r="2" spans="1:11" ht="88.5" customHeight="1">
      <c r="A2" s="685" t="s">
        <v>15</v>
      </c>
      <c r="B2" s="688" t="s">
        <v>557</v>
      </c>
      <c r="C2" s="691" t="s">
        <v>20</v>
      </c>
      <c r="D2" s="685"/>
      <c r="E2" s="136" t="s">
        <v>22</v>
      </c>
      <c r="F2" s="136" t="s">
        <v>22</v>
      </c>
      <c r="G2" s="694" t="s">
        <v>558</v>
      </c>
      <c r="H2" s="714">
        <v>5</v>
      </c>
      <c r="I2" s="685"/>
      <c r="J2" s="685" t="s">
        <v>1007</v>
      </c>
      <c r="K2" s="685"/>
    </row>
    <row r="3" spans="1:11" ht="15" hidden="1" customHeight="1">
      <c r="A3" s="686"/>
      <c r="B3" s="689"/>
      <c r="C3" s="692"/>
      <c r="D3" s="686"/>
      <c r="E3" s="136"/>
      <c r="F3" s="108"/>
      <c r="G3" s="695"/>
      <c r="H3" s="715"/>
      <c r="I3" s="686"/>
      <c r="J3" s="686"/>
      <c r="K3" s="686"/>
    </row>
    <row r="4" spans="1:11" ht="15" hidden="1" customHeight="1">
      <c r="A4" s="686"/>
      <c r="B4" s="689"/>
      <c r="C4" s="692"/>
      <c r="D4" s="686"/>
      <c r="E4" s="709"/>
      <c r="F4" s="108" t="s">
        <v>23</v>
      </c>
      <c r="G4" s="695"/>
      <c r="H4" s="715"/>
      <c r="I4" s="686"/>
      <c r="J4" s="686"/>
      <c r="K4" s="686"/>
    </row>
    <row r="5" spans="1:11" ht="33" hidden="1" customHeight="1">
      <c r="A5" s="686"/>
      <c r="B5" s="689"/>
      <c r="C5" s="692"/>
      <c r="D5" s="686"/>
      <c r="E5" s="710"/>
      <c r="F5" s="108"/>
      <c r="G5" s="696"/>
      <c r="H5" s="716"/>
      <c r="I5" s="687"/>
      <c r="J5" s="687"/>
      <c r="K5" s="687"/>
    </row>
    <row r="6" spans="1:11" ht="20.25" hidden="1" customHeight="1">
      <c r="A6" s="686"/>
      <c r="B6" s="689"/>
      <c r="C6" s="692"/>
      <c r="D6" s="686"/>
      <c r="E6" s="136"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36"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36"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25">
        <v>3560000</v>
      </c>
      <c r="F18" s="119">
        <v>0</v>
      </c>
      <c r="G18" s="700"/>
      <c r="H18" s="701"/>
      <c r="I18" s="701"/>
      <c r="J18" s="701"/>
      <c r="K18" s="702"/>
    </row>
    <row r="19" spans="1:11">
      <c r="A19" s="686"/>
      <c r="B19" s="689"/>
      <c r="C19" s="692"/>
      <c r="D19" s="686"/>
      <c r="E19" s="709"/>
      <c r="F19" s="119" t="s">
        <v>23</v>
      </c>
      <c r="G19" s="703"/>
      <c r="H19" s="704"/>
      <c r="I19" s="704"/>
      <c r="J19" s="704"/>
      <c r="K19" s="705"/>
    </row>
    <row r="20" spans="1:11">
      <c r="A20" s="687"/>
      <c r="B20" s="690"/>
      <c r="C20" s="693"/>
      <c r="D20" s="687"/>
      <c r="E20" s="710"/>
      <c r="F20" s="119">
        <v>0</v>
      </c>
      <c r="G20" s="706"/>
      <c r="H20" s="707"/>
      <c r="I20" s="707"/>
      <c r="J20" s="707"/>
      <c r="K20" s="708"/>
    </row>
    <row r="21" spans="1:11" ht="20.25" customHeight="1">
      <c r="A21" s="717" t="s">
        <v>18</v>
      </c>
      <c r="B21" s="720" t="s">
        <v>559</v>
      </c>
      <c r="C21" s="717" t="s">
        <v>20</v>
      </c>
      <c r="D21" s="723"/>
      <c r="E21" s="136" t="s">
        <v>22</v>
      </c>
      <c r="F21" s="136" t="s">
        <v>22</v>
      </c>
      <c r="G21" s="698" t="s">
        <v>21</v>
      </c>
      <c r="H21" s="703" t="s">
        <v>21</v>
      </c>
      <c r="I21" s="705"/>
      <c r="J21" s="698" t="s">
        <v>21</v>
      </c>
      <c r="K21" s="712"/>
    </row>
    <row r="22" spans="1:11">
      <c r="A22" s="718"/>
      <c r="B22" s="721"/>
      <c r="C22" s="718"/>
      <c r="D22" s="724"/>
      <c r="E22" s="125">
        <v>3560000</v>
      </c>
      <c r="F22" s="136">
        <v>0</v>
      </c>
      <c r="G22" s="698"/>
      <c r="H22" s="703"/>
      <c r="I22" s="705"/>
      <c r="J22" s="698"/>
      <c r="K22" s="712"/>
    </row>
    <row r="23" spans="1:11">
      <c r="A23" s="718"/>
      <c r="B23" s="721"/>
      <c r="C23" s="718"/>
      <c r="D23" s="724"/>
      <c r="E23" s="709"/>
      <c r="F23" s="136" t="s">
        <v>23</v>
      </c>
      <c r="G23" s="698"/>
      <c r="H23" s="703"/>
      <c r="I23" s="705"/>
      <c r="J23" s="698"/>
      <c r="K23" s="712"/>
    </row>
    <row r="24" spans="1:11" ht="54.75" customHeight="1">
      <c r="A24" s="719"/>
      <c r="B24" s="722"/>
      <c r="C24" s="719"/>
      <c r="D24" s="725"/>
      <c r="E24" s="710"/>
      <c r="F24" s="136">
        <v>0</v>
      </c>
      <c r="G24" s="699"/>
      <c r="H24" s="706"/>
      <c r="I24" s="708"/>
      <c r="J24" s="699"/>
      <c r="K24" s="713"/>
    </row>
    <row r="25" spans="1:11" ht="15" hidden="1" customHeight="1">
      <c r="A25" s="9"/>
      <c r="B25" s="16"/>
      <c r="C25" s="9"/>
      <c r="D25" s="1"/>
      <c r="E25" s="15"/>
      <c r="F25" s="1"/>
      <c r="G25" s="17"/>
      <c r="H25" s="494"/>
      <c r="I25" s="494"/>
      <c r="J25" s="17"/>
      <c r="K25" s="18"/>
    </row>
  </sheetData>
  <mergeCells count="37">
    <mergeCell ref="J21:J24"/>
    <mergeCell ref="K21:K24"/>
    <mergeCell ref="E23:E24"/>
    <mergeCell ref="H25:I25"/>
    <mergeCell ref="A21:A24"/>
    <mergeCell ref="B21:B24"/>
    <mergeCell ref="C21:C24"/>
    <mergeCell ref="D21:D24"/>
    <mergeCell ref="G21:G24"/>
    <mergeCell ref="H21:I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s>
  <pageMargins left="0.98425196850393704" right="0.19685039370078741" top="0.74803149606299213" bottom="0.74803149606299213" header="0.31496062992125984" footer="0.31496062992125984"/>
  <pageSetup paperSize="8" firstPageNumber="110" orientation="portrait" useFirstPageNumber="1" r:id="rId1"/>
  <headerFooter>
    <oddFooter>&amp;R&amp;P</oddFooter>
  </headerFooter>
</worksheet>
</file>

<file path=xl/worksheets/sheet65.xml><?xml version="1.0" encoding="utf-8"?>
<worksheet xmlns="http://schemas.openxmlformats.org/spreadsheetml/2006/main" xmlns:r="http://schemas.openxmlformats.org/officeDocument/2006/relationships">
  <dimension ref="A2:K33"/>
  <sheetViews>
    <sheetView workbookViewId="0">
      <selection activeCell="L2" sqref="L1:U1048576"/>
    </sheetView>
  </sheetViews>
  <sheetFormatPr defaultRowHeight="15"/>
  <cols>
    <col min="2" max="2" width="20.85546875" customWidth="1"/>
    <col min="4" max="4" width="7.42578125" customWidth="1"/>
    <col min="5" max="5" width="12.28515625" customWidth="1"/>
    <col min="6" max="6" width="11.7109375" customWidth="1"/>
    <col min="10" max="10" width="11.7109375" customWidth="1"/>
    <col min="11" max="11" width="20.140625" customWidth="1"/>
  </cols>
  <sheetData>
    <row r="2" spans="1:11" ht="85.5" customHeight="1">
      <c r="A2" s="685" t="s">
        <v>15</v>
      </c>
      <c r="B2" s="688" t="s">
        <v>560</v>
      </c>
      <c r="C2" s="691" t="s">
        <v>20</v>
      </c>
      <c r="D2" s="685"/>
      <c r="E2" s="136" t="s">
        <v>22</v>
      </c>
      <c r="F2" s="136" t="s">
        <v>22</v>
      </c>
      <c r="G2" s="694" t="s">
        <v>561</v>
      </c>
      <c r="H2" s="714">
        <v>1</v>
      </c>
      <c r="I2" s="685"/>
      <c r="J2" s="685" t="s">
        <v>1006</v>
      </c>
      <c r="K2" s="694" t="s">
        <v>1704</v>
      </c>
    </row>
    <row r="3" spans="1:11" ht="15" hidden="1" customHeight="1">
      <c r="A3" s="686"/>
      <c r="B3" s="689"/>
      <c r="C3" s="692"/>
      <c r="D3" s="686"/>
      <c r="E3" s="136"/>
      <c r="F3" s="108"/>
      <c r="G3" s="695"/>
      <c r="H3" s="715"/>
      <c r="I3" s="686"/>
      <c r="J3" s="686"/>
      <c r="K3" s="695"/>
    </row>
    <row r="4" spans="1:11" ht="15" hidden="1" customHeight="1">
      <c r="A4" s="686"/>
      <c r="B4" s="689"/>
      <c r="C4" s="692"/>
      <c r="D4" s="686"/>
      <c r="E4" s="709"/>
      <c r="F4" s="108" t="s">
        <v>23</v>
      </c>
      <c r="G4" s="695"/>
      <c r="H4" s="715"/>
      <c r="I4" s="686"/>
      <c r="J4" s="686"/>
      <c r="K4" s="695"/>
    </row>
    <row r="5" spans="1:11" ht="33" hidden="1" customHeight="1">
      <c r="A5" s="686"/>
      <c r="B5" s="689"/>
      <c r="C5" s="692"/>
      <c r="D5" s="686"/>
      <c r="E5" s="710"/>
      <c r="F5" s="108"/>
      <c r="G5" s="696"/>
      <c r="H5" s="716"/>
      <c r="I5" s="687"/>
      <c r="J5" s="687"/>
      <c r="K5" s="696"/>
    </row>
    <row r="6" spans="1:11" ht="20.25" hidden="1" customHeight="1">
      <c r="A6" s="686"/>
      <c r="B6" s="689"/>
      <c r="C6" s="692"/>
      <c r="D6" s="686"/>
      <c r="E6" s="136" t="s">
        <v>22</v>
      </c>
      <c r="F6" s="108" t="s">
        <v>22</v>
      </c>
      <c r="G6" s="697" t="s">
        <v>21</v>
      </c>
      <c r="H6" s="700" t="s">
        <v>21</v>
      </c>
      <c r="I6" s="702"/>
      <c r="J6" s="697" t="s">
        <v>21</v>
      </c>
      <c r="K6" s="711"/>
    </row>
    <row r="7" spans="1:11" ht="15" hidden="1" customHeight="1">
      <c r="A7" s="686"/>
      <c r="B7" s="689"/>
      <c r="C7" s="692"/>
      <c r="D7" s="686"/>
      <c r="E7" s="109">
        <v>59166800</v>
      </c>
      <c r="F7" s="108"/>
      <c r="G7" s="698"/>
      <c r="H7" s="703"/>
      <c r="I7" s="705"/>
      <c r="J7" s="698"/>
      <c r="K7" s="712"/>
    </row>
    <row r="8" spans="1:11" ht="15" hidden="1" customHeight="1">
      <c r="A8" s="686"/>
      <c r="B8" s="689"/>
      <c r="C8" s="692"/>
      <c r="D8" s="686"/>
      <c r="E8" s="709"/>
      <c r="F8" s="108" t="s">
        <v>23</v>
      </c>
      <c r="G8" s="698"/>
      <c r="H8" s="703"/>
      <c r="I8" s="705"/>
      <c r="J8" s="698"/>
      <c r="K8" s="712"/>
    </row>
    <row r="9" spans="1:11" ht="15" hidden="1" customHeight="1">
      <c r="A9" s="686"/>
      <c r="B9" s="689"/>
      <c r="C9" s="692"/>
      <c r="D9" s="686"/>
      <c r="E9" s="710"/>
      <c r="F9" s="108"/>
      <c r="G9" s="699"/>
      <c r="H9" s="706"/>
      <c r="I9" s="708"/>
      <c r="J9" s="699"/>
      <c r="K9" s="713"/>
    </row>
    <row r="10" spans="1:11" ht="20.25" hidden="1" customHeight="1">
      <c r="A10" s="686"/>
      <c r="B10" s="689"/>
      <c r="C10" s="692"/>
      <c r="D10" s="686"/>
      <c r="E10" s="136" t="s">
        <v>22</v>
      </c>
      <c r="F10" s="108" t="s">
        <v>22</v>
      </c>
      <c r="G10" s="697" t="s">
        <v>21</v>
      </c>
      <c r="H10" s="700" t="s">
        <v>21</v>
      </c>
      <c r="I10" s="702"/>
      <c r="J10" s="697" t="s">
        <v>21</v>
      </c>
      <c r="K10" s="711"/>
    </row>
    <row r="11" spans="1:11" ht="15" hidden="1" customHeight="1">
      <c r="A11" s="686"/>
      <c r="B11" s="689"/>
      <c r="C11" s="692"/>
      <c r="D11" s="686"/>
      <c r="E11" s="109">
        <v>35070000</v>
      </c>
      <c r="F11" s="108"/>
      <c r="G11" s="698"/>
      <c r="H11" s="703"/>
      <c r="I11" s="705"/>
      <c r="J11" s="698"/>
      <c r="K11" s="712"/>
    </row>
    <row r="12" spans="1:11" ht="15" hidden="1" customHeight="1">
      <c r="A12" s="686"/>
      <c r="B12" s="689"/>
      <c r="C12" s="692"/>
      <c r="D12" s="686"/>
      <c r="E12" s="709"/>
      <c r="F12" s="108" t="s">
        <v>23</v>
      </c>
      <c r="G12" s="698"/>
      <c r="H12" s="703"/>
      <c r="I12" s="705"/>
      <c r="J12" s="698"/>
      <c r="K12" s="712"/>
    </row>
    <row r="13" spans="1:11" ht="15" hidden="1" customHeight="1">
      <c r="A13" s="686"/>
      <c r="B13" s="689"/>
      <c r="C13" s="692"/>
      <c r="D13" s="686"/>
      <c r="E13" s="710"/>
      <c r="F13" s="108"/>
      <c r="G13" s="699"/>
      <c r="H13" s="706"/>
      <c r="I13" s="708"/>
      <c r="J13" s="699"/>
      <c r="K13" s="713"/>
    </row>
    <row r="14" spans="1:11" ht="20.25" hidden="1" customHeight="1">
      <c r="A14" s="686"/>
      <c r="B14" s="689"/>
      <c r="C14" s="692"/>
      <c r="D14" s="686"/>
      <c r="E14" s="136" t="s">
        <v>22</v>
      </c>
      <c r="F14" s="108" t="s">
        <v>22</v>
      </c>
      <c r="G14" s="697" t="s">
        <v>21</v>
      </c>
      <c r="H14" s="700" t="s">
        <v>21</v>
      </c>
      <c r="I14" s="702"/>
      <c r="J14" s="697" t="s">
        <v>21</v>
      </c>
      <c r="K14" s="711"/>
    </row>
    <row r="15" spans="1:11" ht="15" hidden="1" customHeight="1">
      <c r="A15" s="686"/>
      <c r="B15" s="689"/>
      <c r="C15" s="692"/>
      <c r="D15" s="686"/>
      <c r="E15" s="109">
        <v>1100000</v>
      </c>
      <c r="F15" s="108"/>
      <c r="G15" s="698"/>
      <c r="H15" s="703"/>
      <c r="I15" s="705"/>
      <c r="J15" s="698"/>
      <c r="K15" s="712"/>
    </row>
    <row r="16" spans="1:11" ht="15" hidden="1" customHeight="1">
      <c r="A16" s="686"/>
      <c r="B16" s="689"/>
      <c r="C16" s="692"/>
      <c r="D16" s="686"/>
      <c r="E16" s="709"/>
      <c r="F16" s="108" t="s">
        <v>23</v>
      </c>
      <c r="G16" s="698"/>
      <c r="H16" s="703"/>
      <c r="I16" s="705"/>
      <c r="J16" s="698"/>
      <c r="K16" s="712"/>
    </row>
    <row r="17" spans="1:11" ht="15" hidden="1" customHeight="1">
      <c r="A17" s="686"/>
      <c r="B17" s="689"/>
      <c r="C17" s="692"/>
      <c r="D17" s="686"/>
      <c r="E17" s="710"/>
      <c r="F17" s="108"/>
      <c r="G17" s="698"/>
      <c r="H17" s="703"/>
      <c r="I17" s="705"/>
      <c r="J17" s="698"/>
      <c r="K17" s="712"/>
    </row>
    <row r="18" spans="1:11">
      <c r="A18" s="686"/>
      <c r="B18" s="689"/>
      <c r="C18" s="692"/>
      <c r="D18" s="686"/>
      <c r="E18" s="135">
        <f>E22+E31</f>
        <v>1750000</v>
      </c>
      <c r="F18" s="136">
        <v>2421788</v>
      </c>
      <c r="G18" s="700"/>
      <c r="H18" s="701"/>
      <c r="I18" s="701"/>
      <c r="J18" s="701"/>
      <c r="K18" s="702"/>
    </row>
    <row r="19" spans="1:11">
      <c r="A19" s="686"/>
      <c r="B19" s="689"/>
      <c r="C19" s="692"/>
      <c r="D19" s="686"/>
      <c r="E19" s="709"/>
      <c r="F19" s="111" t="s">
        <v>23</v>
      </c>
      <c r="G19" s="703"/>
      <c r="H19" s="704"/>
      <c r="I19" s="704"/>
      <c r="J19" s="704"/>
      <c r="K19" s="705"/>
    </row>
    <row r="20" spans="1:11">
      <c r="A20" s="687"/>
      <c r="B20" s="690"/>
      <c r="C20" s="693"/>
      <c r="D20" s="687"/>
      <c r="E20" s="710"/>
      <c r="F20" s="136">
        <v>2421788</v>
      </c>
      <c r="G20" s="706"/>
      <c r="H20" s="707"/>
      <c r="I20" s="707"/>
      <c r="J20" s="707"/>
      <c r="K20" s="708"/>
    </row>
    <row r="21" spans="1:11" ht="20.25" customHeight="1">
      <c r="A21" s="717" t="s">
        <v>18</v>
      </c>
      <c r="B21" s="720" t="s">
        <v>562</v>
      </c>
      <c r="C21" s="717" t="s">
        <v>20</v>
      </c>
      <c r="D21" s="723"/>
      <c r="E21" s="136" t="s">
        <v>22</v>
      </c>
      <c r="F21" s="136" t="s">
        <v>22</v>
      </c>
      <c r="G21" s="698" t="s">
        <v>21</v>
      </c>
      <c r="H21" s="703" t="s">
        <v>21</v>
      </c>
      <c r="I21" s="705"/>
      <c r="J21" s="698" t="s">
        <v>21</v>
      </c>
      <c r="K21" s="712"/>
    </row>
    <row r="22" spans="1:11">
      <c r="A22" s="718"/>
      <c r="B22" s="721"/>
      <c r="C22" s="718"/>
      <c r="D22" s="724"/>
      <c r="E22" s="125">
        <v>1500000</v>
      </c>
      <c r="F22" s="136">
        <f>F27</f>
        <v>2421788</v>
      </c>
      <c r="G22" s="698"/>
      <c r="H22" s="703"/>
      <c r="I22" s="705"/>
      <c r="J22" s="698"/>
      <c r="K22" s="712"/>
    </row>
    <row r="23" spans="1:11">
      <c r="A23" s="718"/>
      <c r="B23" s="721"/>
      <c r="C23" s="718"/>
      <c r="D23" s="724"/>
      <c r="E23" s="709"/>
      <c r="F23" s="136" t="s">
        <v>23</v>
      </c>
      <c r="G23" s="698"/>
      <c r="H23" s="703"/>
      <c r="I23" s="705"/>
      <c r="J23" s="698"/>
      <c r="K23" s="712"/>
    </row>
    <row r="24" spans="1:11" ht="37.5" customHeight="1">
      <c r="A24" s="719"/>
      <c r="B24" s="722"/>
      <c r="C24" s="719"/>
      <c r="D24" s="725"/>
      <c r="E24" s="710"/>
      <c r="F24" s="134">
        <f>F29</f>
        <v>2421788</v>
      </c>
      <c r="G24" s="699"/>
      <c r="H24" s="706"/>
      <c r="I24" s="708"/>
      <c r="J24" s="699"/>
      <c r="K24" s="713"/>
    </row>
    <row r="25" spans="1:11" ht="15" hidden="1" customHeight="1">
      <c r="A25" s="9"/>
      <c r="B25" s="16"/>
      <c r="C25" s="9"/>
      <c r="D25" s="1"/>
      <c r="E25" s="15"/>
      <c r="F25" s="1"/>
      <c r="G25" s="17"/>
      <c r="H25" s="494"/>
      <c r="I25" s="494"/>
      <c r="J25" s="17"/>
      <c r="K25" s="18"/>
    </row>
    <row r="26" spans="1:11" ht="20.25" customHeight="1">
      <c r="A26" s="496"/>
      <c r="B26" s="629" t="s">
        <v>883</v>
      </c>
      <c r="C26" s="496"/>
      <c r="D26" s="632">
        <v>2012</v>
      </c>
      <c r="E26" s="632"/>
      <c r="F26" s="1" t="s">
        <v>22</v>
      </c>
      <c r="G26" s="635" t="s">
        <v>21</v>
      </c>
      <c r="H26" s="639" t="s">
        <v>21</v>
      </c>
      <c r="I26" s="640"/>
      <c r="J26" s="635" t="s">
        <v>21</v>
      </c>
      <c r="K26" s="775"/>
    </row>
    <row r="27" spans="1:11">
      <c r="A27" s="497"/>
      <c r="B27" s="630"/>
      <c r="C27" s="497"/>
      <c r="D27" s="633"/>
      <c r="E27" s="633"/>
      <c r="F27" s="1">
        <v>2421788</v>
      </c>
      <c r="G27" s="635"/>
      <c r="H27" s="639"/>
      <c r="I27" s="640"/>
      <c r="J27" s="635"/>
      <c r="K27" s="775"/>
    </row>
    <row r="28" spans="1:11">
      <c r="A28" s="497"/>
      <c r="B28" s="630"/>
      <c r="C28" s="497"/>
      <c r="D28" s="633"/>
      <c r="E28" s="633"/>
      <c r="F28" s="1" t="s">
        <v>23</v>
      </c>
      <c r="G28" s="635"/>
      <c r="H28" s="639"/>
      <c r="I28" s="640"/>
      <c r="J28" s="635"/>
      <c r="K28" s="775"/>
    </row>
    <row r="29" spans="1:11" ht="15" customHeight="1">
      <c r="A29" s="498"/>
      <c r="B29" s="631"/>
      <c r="C29" s="498"/>
      <c r="D29" s="634"/>
      <c r="E29" s="634"/>
      <c r="F29" s="21">
        <v>2421788</v>
      </c>
      <c r="G29" s="636"/>
      <c r="H29" s="641"/>
      <c r="I29" s="642"/>
      <c r="J29" s="636"/>
      <c r="K29" s="776"/>
    </row>
    <row r="30" spans="1:11" ht="20.25" customHeight="1">
      <c r="A30" s="717" t="s">
        <v>18</v>
      </c>
      <c r="B30" s="720" t="s">
        <v>563</v>
      </c>
      <c r="C30" s="717" t="s">
        <v>20</v>
      </c>
      <c r="D30" s="723"/>
      <c r="E30" s="136" t="s">
        <v>22</v>
      </c>
      <c r="F30" s="136" t="s">
        <v>22</v>
      </c>
      <c r="G30" s="698" t="s">
        <v>21</v>
      </c>
      <c r="H30" s="703" t="s">
        <v>21</v>
      </c>
      <c r="I30" s="705"/>
      <c r="J30" s="698" t="s">
        <v>21</v>
      </c>
      <c r="K30" s="712"/>
    </row>
    <row r="31" spans="1:11">
      <c r="A31" s="718"/>
      <c r="B31" s="721"/>
      <c r="C31" s="718"/>
      <c r="D31" s="724"/>
      <c r="E31" s="125">
        <v>250000</v>
      </c>
      <c r="F31" s="136">
        <v>0</v>
      </c>
      <c r="G31" s="698"/>
      <c r="H31" s="703"/>
      <c r="I31" s="705"/>
      <c r="J31" s="698"/>
      <c r="K31" s="712"/>
    </row>
    <row r="32" spans="1:11">
      <c r="A32" s="718"/>
      <c r="B32" s="721"/>
      <c r="C32" s="718"/>
      <c r="D32" s="724"/>
      <c r="E32" s="709"/>
      <c r="F32" s="136" t="s">
        <v>23</v>
      </c>
      <c r="G32" s="698"/>
      <c r="H32" s="703"/>
      <c r="I32" s="705"/>
      <c r="J32" s="698"/>
      <c r="K32" s="712"/>
    </row>
    <row r="33" spans="1:11" ht="15.75" customHeight="1">
      <c r="A33" s="719"/>
      <c r="B33" s="722"/>
      <c r="C33" s="719"/>
      <c r="D33" s="725"/>
      <c r="E33" s="710"/>
      <c r="F33" s="136">
        <v>0</v>
      </c>
      <c r="G33" s="699"/>
      <c r="H33" s="706"/>
      <c r="I33" s="708"/>
      <c r="J33" s="699"/>
      <c r="K33" s="713"/>
    </row>
  </sheetData>
  <mergeCells count="55">
    <mergeCell ref="J30:J33"/>
    <mergeCell ref="K30:K33"/>
    <mergeCell ref="E32:E33"/>
    <mergeCell ref="J21:J24"/>
    <mergeCell ref="K21:K24"/>
    <mergeCell ref="E23:E24"/>
    <mergeCell ref="H25:I25"/>
    <mergeCell ref="H30:I33"/>
    <mergeCell ref="H21:I24"/>
    <mergeCell ref="H26:I29"/>
    <mergeCell ref="J26:J29"/>
    <mergeCell ref="K26:K29"/>
    <mergeCell ref="A30:A33"/>
    <mergeCell ref="B30:B33"/>
    <mergeCell ref="C30:C33"/>
    <mergeCell ref="D30:D33"/>
    <mergeCell ref="G30:G33"/>
    <mergeCell ref="A21:A24"/>
    <mergeCell ref="B21:B24"/>
    <mergeCell ref="C21:C24"/>
    <mergeCell ref="D21:D24"/>
    <mergeCell ref="G21:G24"/>
    <mergeCell ref="G14:G17"/>
    <mergeCell ref="H14:I17"/>
    <mergeCell ref="J14:J17"/>
    <mergeCell ref="K14:K17"/>
    <mergeCell ref="E16:E17"/>
    <mergeCell ref="E8:E9"/>
    <mergeCell ref="H2:H5"/>
    <mergeCell ref="J10:J13"/>
    <mergeCell ref="K10:K13"/>
    <mergeCell ref="E12:E13"/>
    <mergeCell ref="H10:I13"/>
    <mergeCell ref="A2:A20"/>
    <mergeCell ref="B2:B20"/>
    <mergeCell ref="C2:C20"/>
    <mergeCell ref="D2:D20"/>
    <mergeCell ref="G2:G5"/>
    <mergeCell ref="G10:G13"/>
    <mergeCell ref="G18:K20"/>
    <mergeCell ref="E19:E20"/>
    <mergeCell ref="I2:I5"/>
    <mergeCell ref="J2:J5"/>
    <mergeCell ref="K2:K5"/>
    <mergeCell ref="E4:E5"/>
    <mergeCell ref="G6:G9"/>
    <mergeCell ref="H6:I9"/>
    <mergeCell ref="J6:J9"/>
    <mergeCell ref="K6:K9"/>
    <mergeCell ref="A26:A29"/>
    <mergeCell ref="B26:B29"/>
    <mergeCell ref="C26:C29"/>
    <mergeCell ref="D26:D29"/>
    <mergeCell ref="G26:G29"/>
    <mergeCell ref="E26:E29"/>
  </mergeCells>
  <pageMargins left="0.98425196850393704" right="0.19685039370078741" top="0.74803149606299213" bottom="0.74803149606299213" header="0.31496062992125984" footer="0.31496062992125984"/>
  <pageSetup paperSize="8" firstPageNumber="111" orientation="portrait" useFirstPageNumber="1" r:id="rId1"/>
  <headerFooter>
    <oddFooter>&amp;R&amp;P</oddFooter>
  </headerFooter>
</worksheet>
</file>

<file path=xl/worksheets/sheet66.xml><?xml version="1.0" encoding="utf-8"?>
<worksheet xmlns="http://schemas.openxmlformats.org/spreadsheetml/2006/main" xmlns:r="http://schemas.openxmlformats.org/officeDocument/2006/relationships">
  <dimension ref="A1:K45"/>
  <sheetViews>
    <sheetView workbookViewId="0">
      <selection activeCell="H51" sqref="H51"/>
    </sheetView>
  </sheetViews>
  <sheetFormatPr defaultRowHeight="15"/>
  <cols>
    <col min="2" max="2" width="20.85546875" customWidth="1"/>
    <col min="4" max="4" width="7.42578125" customWidth="1"/>
    <col min="5" max="5" width="10.85546875" customWidth="1"/>
    <col min="6" max="6" width="11.7109375" customWidth="1"/>
    <col min="10" max="10" width="11.7109375" customWidth="1"/>
    <col min="11" max="11" width="23.7109375" customWidth="1"/>
  </cols>
  <sheetData>
    <row r="1" spans="1:11" ht="15.75">
      <c r="A1" s="546" t="s">
        <v>564</v>
      </c>
      <c r="B1" s="547"/>
      <c r="C1" s="547"/>
      <c r="D1" s="547"/>
      <c r="E1" s="547"/>
      <c r="F1" s="547"/>
      <c r="G1" s="547"/>
      <c r="H1" s="547"/>
      <c r="I1" s="547"/>
      <c r="J1" s="547"/>
      <c r="K1" s="547"/>
    </row>
    <row r="2" spans="1:11" ht="143.25" customHeight="1">
      <c r="A2" s="777" t="s">
        <v>11</v>
      </c>
      <c r="B2" s="778" t="s">
        <v>565</v>
      </c>
      <c r="C2" s="777"/>
      <c r="D2" s="777"/>
      <c r="E2" s="175" t="s">
        <v>22</v>
      </c>
      <c r="F2" s="175" t="s">
        <v>22</v>
      </c>
      <c r="G2" s="777" t="s">
        <v>1747</v>
      </c>
      <c r="H2" s="777" t="s">
        <v>1748</v>
      </c>
      <c r="I2" s="777">
        <v>9.0500000000000007</v>
      </c>
      <c r="J2" s="777" t="s">
        <v>1006</v>
      </c>
      <c r="K2" s="779" t="s">
        <v>1730</v>
      </c>
    </row>
    <row r="3" spans="1:11">
      <c r="A3" s="777"/>
      <c r="B3" s="778"/>
      <c r="C3" s="777"/>
      <c r="D3" s="777"/>
      <c r="E3" s="175">
        <f>E22+'4.1.2.'!E17</f>
        <v>58346000</v>
      </c>
      <c r="F3" s="175">
        <v>61534151.370000005</v>
      </c>
      <c r="G3" s="777"/>
      <c r="H3" s="777"/>
      <c r="I3" s="777"/>
      <c r="J3" s="777"/>
      <c r="K3" s="779"/>
    </row>
    <row r="4" spans="1:11">
      <c r="A4" s="777"/>
      <c r="B4" s="778"/>
      <c r="C4" s="777"/>
      <c r="D4" s="777"/>
      <c r="E4" s="175"/>
      <c r="F4" s="175" t="s">
        <v>23</v>
      </c>
      <c r="G4" s="777"/>
      <c r="H4" s="777"/>
      <c r="I4" s="777"/>
      <c r="J4" s="777"/>
      <c r="K4" s="779"/>
    </row>
    <row r="5" spans="1:11" ht="18.75" customHeight="1">
      <c r="A5" s="777"/>
      <c r="B5" s="778"/>
      <c r="C5" s="777"/>
      <c r="D5" s="777"/>
      <c r="E5" s="175"/>
      <c r="F5" s="175">
        <f>F24+'4.1.2.'!F19</f>
        <v>50846427.280000001</v>
      </c>
      <c r="G5" s="777"/>
      <c r="H5" s="777"/>
      <c r="I5" s="777"/>
      <c r="J5" s="777"/>
      <c r="K5" s="779"/>
    </row>
    <row r="6" spans="1:11" ht="87" customHeight="1">
      <c r="A6" s="780" t="s">
        <v>15</v>
      </c>
      <c r="B6" s="781" t="s">
        <v>566</v>
      </c>
      <c r="C6" s="777" t="s">
        <v>20</v>
      </c>
      <c r="D6" s="780"/>
      <c r="E6" s="175" t="s">
        <v>22</v>
      </c>
      <c r="F6" s="175" t="s">
        <v>22</v>
      </c>
      <c r="G6" s="782" t="s">
        <v>413</v>
      </c>
      <c r="H6" s="780">
        <v>4</v>
      </c>
      <c r="I6" s="780">
        <v>3</v>
      </c>
      <c r="J6" s="780" t="s">
        <v>1008</v>
      </c>
      <c r="K6" s="782" t="s">
        <v>1707</v>
      </c>
    </row>
    <row r="7" spans="1:11" ht="15" hidden="1" customHeight="1">
      <c r="A7" s="780"/>
      <c r="B7" s="781"/>
      <c r="C7" s="777"/>
      <c r="D7" s="780"/>
      <c r="E7" s="175"/>
      <c r="F7" s="429"/>
      <c r="G7" s="782"/>
      <c r="H7" s="780"/>
      <c r="I7" s="780"/>
      <c r="J7" s="780"/>
      <c r="K7" s="782"/>
    </row>
    <row r="8" spans="1:11" ht="15" hidden="1" customHeight="1">
      <c r="A8" s="780"/>
      <c r="B8" s="781"/>
      <c r="C8" s="777"/>
      <c r="D8" s="780"/>
      <c r="E8" s="784"/>
      <c r="F8" s="429" t="s">
        <v>23</v>
      </c>
      <c r="G8" s="782"/>
      <c r="H8" s="780"/>
      <c r="I8" s="780"/>
      <c r="J8" s="780"/>
      <c r="K8" s="782"/>
    </row>
    <row r="9" spans="1:11" ht="33" hidden="1" customHeight="1">
      <c r="A9" s="780"/>
      <c r="B9" s="781"/>
      <c r="C9" s="777"/>
      <c r="D9" s="780"/>
      <c r="E9" s="784"/>
      <c r="F9" s="429"/>
      <c r="G9" s="782"/>
      <c r="H9" s="780"/>
      <c r="I9" s="780"/>
      <c r="J9" s="780"/>
      <c r="K9" s="782"/>
    </row>
    <row r="10" spans="1:11" ht="20.25" hidden="1" customHeight="1">
      <c r="A10" s="780"/>
      <c r="B10" s="781"/>
      <c r="C10" s="777"/>
      <c r="D10" s="780"/>
      <c r="E10" s="175" t="s">
        <v>22</v>
      </c>
      <c r="F10" s="429" t="s">
        <v>22</v>
      </c>
      <c r="G10" s="783" t="s">
        <v>21</v>
      </c>
      <c r="H10" s="783" t="s">
        <v>21</v>
      </c>
      <c r="I10" s="783"/>
      <c r="J10" s="783" t="s">
        <v>21</v>
      </c>
      <c r="K10" s="785"/>
    </row>
    <row r="11" spans="1:11" ht="15" hidden="1" customHeight="1">
      <c r="A11" s="780"/>
      <c r="B11" s="781"/>
      <c r="C11" s="777"/>
      <c r="D11" s="780"/>
      <c r="E11" s="430">
        <v>59166800</v>
      </c>
      <c r="F11" s="429"/>
      <c r="G11" s="783"/>
      <c r="H11" s="783"/>
      <c r="I11" s="783"/>
      <c r="J11" s="783"/>
      <c r="K11" s="785"/>
    </row>
    <row r="12" spans="1:11" ht="15" hidden="1" customHeight="1">
      <c r="A12" s="780"/>
      <c r="B12" s="781"/>
      <c r="C12" s="777"/>
      <c r="D12" s="780"/>
      <c r="E12" s="784"/>
      <c r="F12" s="429" t="s">
        <v>23</v>
      </c>
      <c r="G12" s="783"/>
      <c r="H12" s="783"/>
      <c r="I12" s="783"/>
      <c r="J12" s="783"/>
      <c r="K12" s="785"/>
    </row>
    <row r="13" spans="1:11" ht="15" hidden="1" customHeight="1">
      <c r="A13" s="780"/>
      <c r="B13" s="781"/>
      <c r="C13" s="777"/>
      <c r="D13" s="780"/>
      <c r="E13" s="784"/>
      <c r="F13" s="429"/>
      <c r="G13" s="783"/>
      <c r="H13" s="783"/>
      <c r="I13" s="783"/>
      <c r="J13" s="783"/>
      <c r="K13" s="785"/>
    </row>
    <row r="14" spans="1:11" ht="20.25" hidden="1" customHeight="1">
      <c r="A14" s="780"/>
      <c r="B14" s="781"/>
      <c r="C14" s="777"/>
      <c r="D14" s="780"/>
      <c r="E14" s="175" t="s">
        <v>22</v>
      </c>
      <c r="F14" s="429" t="s">
        <v>22</v>
      </c>
      <c r="G14" s="783" t="s">
        <v>21</v>
      </c>
      <c r="H14" s="783" t="s">
        <v>21</v>
      </c>
      <c r="I14" s="783"/>
      <c r="J14" s="783" t="s">
        <v>21</v>
      </c>
      <c r="K14" s="785"/>
    </row>
    <row r="15" spans="1:11" ht="15" hidden="1" customHeight="1">
      <c r="A15" s="780"/>
      <c r="B15" s="781"/>
      <c r="C15" s="777"/>
      <c r="D15" s="780"/>
      <c r="E15" s="430">
        <v>35070000</v>
      </c>
      <c r="F15" s="429"/>
      <c r="G15" s="783"/>
      <c r="H15" s="783"/>
      <c r="I15" s="783"/>
      <c r="J15" s="783"/>
      <c r="K15" s="785"/>
    </row>
    <row r="16" spans="1:11" ht="15" hidden="1" customHeight="1">
      <c r="A16" s="780"/>
      <c r="B16" s="781"/>
      <c r="C16" s="777"/>
      <c r="D16" s="780"/>
      <c r="E16" s="784"/>
      <c r="F16" s="429" t="s">
        <v>23</v>
      </c>
      <c r="G16" s="783"/>
      <c r="H16" s="783"/>
      <c r="I16" s="783"/>
      <c r="J16" s="783"/>
      <c r="K16" s="785"/>
    </row>
    <row r="17" spans="1:11" ht="15" hidden="1" customHeight="1">
      <c r="A17" s="780"/>
      <c r="B17" s="781"/>
      <c r="C17" s="777"/>
      <c r="D17" s="780"/>
      <c r="E17" s="784"/>
      <c r="F17" s="429"/>
      <c r="G17" s="783"/>
      <c r="H17" s="783"/>
      <c r="I17" s="783"/>
      <c r="J17" s="783"/>
      <c r="K17" s="785"/>
    </row>
    <row r="18" spans="1:11" ht="20.25" hidden="1" customHeight="1">
      <c r="A18" s="780"/>
      <c r="B18" s="781"/>
      <c r="C18" s="777"/>
      <c r="D18" s="780"/>
      <c r="E18" s="175" t="s">
        <v>22</v>
      </c>
      <c r="F18" s="429" t="s">
        <v>22</v>
      </c>
      <c r="G18" s="783" t="s">
        <v>21</v>
      </c>
      <c r="H18" s="783" t="s">
        <v>21</v>
      </c>
      <c r="I18" s="783"/>
      <c r="J18" s="783" t="s">
        <v>21</v>
      </c>
      <c r="K18" s="785"/>
    </row>
    <row r="19" spans="1:11" ht="15" hidden="1" customHeight="1">
      <c r="A19" s="780"/>
      <c r="B19" s="781"/>
      <c r="C19" s="777"/>
      <c r="D19" s="780"/>
      <c r="E19" s="430">
        <v>1100000</v>
      </c>
      <c r="F19" s="429"/>
      <c r="G19" s="783"/>
      <c r="H19" s="783"/>
      <c r="I19" s="783"/>
      <c r="J19" s="783"/>
      <c r="K19" s="785"/>
    </row>
    <row r="20" spans="1:11" ht="15" hidden="1" customHeight="1">
      <c r="A20" s="780"/>
      <c r="B20" s="781"/>
      <c r="C20" s="777"/>
      <c r="D20" s="780"/>
      <c r="E20" s="784"/>
      <c r="F20" s="429" t="s">
        <v>23</v>
      </c>
      <c r="G20" s="783"/>
      <c r="H20" s="783"/>
      <c r="I20" s="783"/>
      <c r="J20" s="783"/>
      <c r="K20" s="785"/>
    </row>
    <row r="21" spans="1:11" ht="15" hidden="1" customHeight="1">
      <c r="A21" s="780"/>
      <c r="B21" s="781"/>
      <c r="C21" s="777"/>
      <c r="D21" s="780"/>
      <c r="E21" s="784"/>
      <c r="F21" s="429"/>
      <c r="G21" s="783"/>
      <c r="H21" s="783"/>
      <c r="I21" s="783"/>
      <c r="J21" s="783"/>
      <c r="K21" s="785"/>
    </row>
    <row r="22" spans="1:11">
      <c r="A22" s="780"/>
      <c r="B22" s="781"/>
      <c r="C22" s="777"/>
      <c r="D22" s="780"/>
      <c r="E22" s="175">
        <f>E26+E31+E35+E39+E43</f>
        <v>26808000</v>
      </c>
      <c r="F22" s="175">
        <f>F26+F31+F35+F39+F43</f>
        <v>21220883.940000001</v>
      </c>
      <c r="G22" s="783"/>
      <c r="H22" s="783"/>
      <c r="I22" s="783"/>
      <c r="J22" s="783"/>
      <c r="K22" s="783"/>
    </row>
    <row r="23" spans="1:11">
      <c r="A23" s="780"/>
      <c r="B23" s="781"/>
      <c r="C23" s="777"/>
      <c r="D23" s="780"/>
      <c r="E23" s="784"/>
      <c r="F23" s="429" t="s">
        <v>23</v>
      </c>
      <c r="G23" s="783"/>
      <c r="H23" s="783"/>
      <c r="I23" s="783"/>
      <c r="J23" s="783"/>
      <c r="K23" s="783"/>
    </row>
    <row r="24" spans="1:11">
      <c r="A24" s="780"/>
      <c r="B24" s="781"/>
      <c r="C24" s="777"/>
      <c r="D24" s="780"/>
      <c r="E24" s="784"/>
      <c r="F24" s="175">
        <f>F28+F33+F37+F41+F45</f>
        <v>18037751.330000002</v>
      </c>
      <c r="G24" s="783"/>
      <c r="H24" s="783"/>
      <c r="I24" s="783"/>
      <c r="J24" s="783"/>
      <c r="K24" s="783"/>
    </row>
    <row r="25" spans="1:11" ht="20.25" customHeight="1">
      <c r="A25" s="788" t="s">
        <v>18</v>
      </c>
      <c r="B25" s="789" t="s">
        <v>567</v>
      </c>
      <c r="C25" s="788" t="s">
        <v>20</v>
      </c>
      <c r="D25" s="790">
        <v>2010</v>
      </c>
      <c r="E25" s="431" t="s">
        <v>22</v>
      </c>
      <c r="F25" s="431" t="s">
        <v>22</v>
      </c>
      <c r="G25" s="783" t="s">
        <v>21</v>
      </c>
      <c r="H25" s="783" t="s">
        <v>21</v>
      </c>
      <c r="I25" s="783"/>
      <c r="J25" s="783" t="s">
        <v>21</v>
      </c>
      <c r="K25" s="786" t="s">
        <v>1711</v>
      </c>
    </row>
    <row r="26" spans="1:11">
      <c r="A26" s="788"/>
      <c r="B26" s="789"/>
      <c r="C26" s="788"/>
      <c r="D26" s="790"/>
      <c r="E26" s="432">
        <v>2344000</v>
      </c>
      <c r="F26" s="431">
        <v>2545784.6800000002</v>
      </c>
      <c r="G26" s="783"/>
      <c r="H26" s="783"/>
      <c r="I26" s="783"/>
      <c r="J26" s="783"/>
      <c r="K26" s="786"/>
    </row>
    <row r="27" spans="1:11">
      <c r="A27" s="788"/>
      <c r="B27" s="789"/>
      <c r="C27" s="788"/>
      <c r="D27" s="790"/>
      <c r="E27" s="787"/>
      <c r="F27" s="431" t="s">
        <v>23</v>
      </c>
      <c r="G27" s="783"/>
      <c r="H27" s="783"/>
      <c r="I27" s="783"/>
      <c r="J27" s="783"/>
      <c r="K27" s="786"/>
    </row>
    <row r="28" spans="1:11" ht="84" customHeight="1">
      <c r="A28" s="788"/>
      <c r="B28" s="789"/>
      <c r="C28" s="788"/>
      <c r="D28" s="790"/>
      <c r="E28" s="787"/>
      <c r="F28" s="431">
        <v>2163916.98</v>
      </c>
      <c r="G28" s="783"/>
      <c r="H28" s="783"/>
      <c r="I28" s="783"/>
      <c r="J28" s="783"/>
      <c r="K28" s="786"/>
    </row>
    <row r="29" spans="1:11" ht="15" hidden="1" customHeight="1">
      <c r="A29" s="424"/>
      <c r="B29" s="427"/>
      <c r="C29" s="424"/>
      <c r="D29" s="425"/>
      <c r="E29" s="428"/>
      <c r="F29" s="425"/>
      <c r="G29" s="426"/>
      <c r="H29" s="449"/>
      <c r="I29" s="449"/>
      <c r="J29" s="426"/>
      <c r="K29" s="433"/>
    </row>
    <row r="30" spans="1:11" ht="25.5" customHeight="1">
      <c r="A30" s="788" t="s">
        <v>18</v>
      </c>
      <c r="B30" s="789" t="s">
        <v>568</v>
      </c>
      <c r="C30" s="788" t="s">
        <v>20</v>
      </c>
      <c r="D30" s="790">
        <v>2011</v>
      </c>
      <c r="E30" s="431" t="s">
        <v>22</v>
      </c>
      <c r="F30" s="431" t="s">
        <v>22</v>
      </c>
      <c r="G30" s="783" t="s">
        <v>21</v>
      </c>
      <c r="H30" s="783" t="s">
        <v>21</v>
      </c>
      <c r="I30" s="783"/>
      <c r="J30" s="783" t="s">
        <v>21</v>
      </c>
      <c r="K30" s="786" t="s">
        <v>1710</v>
      </c>
    </row>
    <row r="31" spans="1:11">
      <c r="A31" s="788"/>
      <c r="B31" s="789"/>
      <c r="C31" s="788"/>
      <c r="D31" s="790"/>
      <c r="E31" s="432">
        <v>2341000</v>
      </c>
      <c r="F31" s="431">
        <v>3794065.78</v>
      </c>
      <c r="G31" s="783"/>
      <c r="H31" s="783"/>
      <c r="I31" s="783"/>
      <c r="J31" s="783"/>
      <c r="K31" s="786"/>
    </row>
    <row r="32" spans="1:11">
      <c r="A32" s="788"/>
      <c r="B32" s="789"/>
      <c r="C32" s="788"/>
      <c r="D32" s="790"/>
      <c r="E32" s="787"/>
      <c r="F32" s="431" t="s">
        <v>23</v>
      </c>
      <c r="G32" s="783"/>
      <c r="H32" s="783"/>
      <c r="I32" s="783"/>
      <c r="J32" s="783"/>
      <c r="K32" s="786"/>
    </row>
    <row r="33" spans="1:11" ht="28.5" customHeight="1">
      <c r="A33" s="788"/>
      <c r="B33" s="789"/>
      <c r="C33" s="788"/>
      <c r="D33" s="790"/>
      <c r="E33" s="787"/>
      <c r="F33" s="431">
        <v>3224955.91</v>
      </c>
      <c r="G33" s="783"/>
      <c r="H33" s="783"/>
      <c r="I33" s="783"/>
      <c r="J33" s="783"/>
      <c r="K33" s="786"/>
    </row>
    <row r="34" spans="1:11" ht="20.25" customHeight="1">
      <c r="A34" s="788" t="s">
        <v>18</v>
      </c>
      <c r="B34" s="789" t="s">
        <v>569</v>
      </c>
      <c r="C34" s="788" t="s">
        <v>20</v>
      </c>
      <c r="D34" s="790"/>
      <c r="E34" s="431" t="s">
        <v>22</v>
      </c>
      <c r="F34" s="431" t="s">
        <v>22</v>
      </c>
      <c r="G34" s="783" t="s">
        <v>21</v>
      </c>
      <c r="H34" s="783" t="s">
        <v>21</v>
      </c>
      <c r="I34" s="783"/>
      <c r="J34" s="783" t="s">
        <v>21</v>
      </c>
      <c r="K34" s="786" t="s">
        <v>1709</v>
      </c>
    </row>
    <row r="35" spans="1:11">
      <c r="A35" s="788"/>
      <c r="B35" s="789"/>
      <c r="C35" s="788"/>
      <c r="D35" s="790"/>
      <c r="E35" s="432">
        <v>17319000</v>
      </c>
      <c r="F35" s="431">
        <v>12508330.210000001</v>
      </c>
      <c r="G35" s="783"/>
      <c r="H35" s="783"/>
      <c r="I35" s="783"/>
      <c r="J35" s="783"/>
      <c r="K35" s="786"/>
    </row>
    <row r="36" spans="1:11">
      <c r="A36" s="788"/>
      <c r="B36" s="789"/>
      <c r="C36" s="788"/>
      <c r="D36" s="790"/>
      <c r="E36" s="787"/>
      <c r="F36" s="431" t="s">
        <v>23</v>
      </c>
      <c r="G36" s="783"/>
      <c r="H36" s="783"/>
      <c r="I36" s="783"/>
      <c r="J36" s="783"/>
      <c r="K36" s="786"/>
    </row>
    <row r="37" spans="1:11" ht="156" customHeight="1">
      <c r="A37" s="788"/>
      <c r="B37" s="789"/>
      <c r="C37" s="788"/>
      <c r="D37" s="790"/>
      <c r="E37" s="787"/>
      <c r="F37" s="431">
        <v>10632080.67</v>
      </c>
      <c r="G37" s="783"/>
      <c r="H37" s="783"/>
      <c r="I37" s="783"/>
      <c r="J37" s="783"/>
      <c r="K37" s="786"/>
    </row>
    <row r="38" spans="1:11" s="23" customFormat="1" ht="20.25" customHeight="1">
      <c r="A38" s="788" t="s">
        <v>18</v>
      </c>
      <c r="B38" s="789" t="s">
        <v>570</v>
      </c>
      <c r="C38" s="788" t="s">
        <v>20</v>
      </c>
      <c r="D38" s="790">
        <v>2013</v>
      </c>
      <c r="E38" s="431" t="s">
        <v>22</v>
      </c>
      <c r="F38" s="431" t="s">
        <v>22</v>
      </c>
      <c r="G38" s="783" t="s">
        <v>21</v>
      </c>
      <c r="H38" s="783" t="s">
        <v>21</v>
      </c>
      <c r="I38" s="783"/>
      <c r="J38" s="783" t="s">
        <v>21</v>
      </c>
      <c r="K38" s="786" t="s">
        <v>1706</v>
      </c>
    </row>
    <row r="39" spans="1:11" s="23" customFormat="1">
      <c r="A39" s="788"/>
      <c r="B39" s="789"/>
      <c r="C39" s="788"/>
      <c r="D39" s="790"/>
      <c r="E39" s="432">
        <v>996000</v>
      </c>
      <c r="F39" s="431">
        <v>995704</v>
      </c>
      <c r="G39" s="783"/>
      <c r="H39" s="783"/>
      <c r="I39" s="783"/>
      <c r="J39" s="783"/>
      <c r="K39" s="786"/>
    </row>
    <row r="40" spans="1:11" s="23" customFormat="1">
      <c r="A40" s="788"/>
      <c r="B40" s="789"/>
      <c r="C40" s="788"/>
      <c r="D40" s="790"/>
      <c r="E40" s="787"/>
      <c r="F40" s="431" t="s">
        <v>23</v>
      </c>
      <c r="G40" s="783"/>
      <c r="H40" s="783"/>
      <c r="I40" s="783"/>
      <c r="J40" s="783"/>
      <c r="K40" s="786"/>
    </row>
    <row r="41" spans="1:11" s="23" customFormat="1" ht="132.75" customHeight="1">
      <c r="A41" s="788"/>
      <c r="B41" s="789"/>
      <c r="C41" s="788"/>
      <c r="D41" s="790"/>
      <c r="E41" s="787"/>
      <c r="F41" s="431">
        <v>846348.4</v>
      </c>
      <c r="G41" s="783"/>
      <c r="H41" s="783"/>
      <c r="I41" s="783"/>
      <c r="J41" s="783"/>
      <c r="K41" s="786"/>
    </row>
    <row r="42" spans="1:11" ht="20.25" customHeight="1">
      <c r="A42" s="788" t="s">
        <v>18</v>
      </c>
      <c r="B42" s="789" t="s">
        <v>571</v>
      </c>
      <c r="C42" s="788" t="s">
        <v>20</v>
      </c>
      <c r="D42" s="790"/>
      <c r="E42" s="431" t="s">
        <v>22</v>
      </c>
      <c r="F42" s="431" t="s">
        <v>22</v>
      </c>
      <c r="G42" s="783" t="s">
        <v>21</v>
      </c>
      <c r="H42" s="783" t="s">
        <v>21</v>
      </c>
      <c r="I42" s="783"/>
      <c r="J42" s="783" t="s">
        <v>21</v>
      </c>
      <c r="K42" s="786" t="s">
        <v>1708</v>
      </c>
    </row>
    <row r="43" spans="1:11">
      <c r="A43" s="788"/>
      <c r="B43" s="789"/>
      <c r="C43" s="788"/>
      <c r="D43" s="790"/>
      <c r="E43" s="432">
        <v>3808000</v>
      </c>
      <c r="F43" s="431">
        <v>1376999.27</v>
      </c>
      <c r="G43" s="783"/>
      <c r="H43" s="783"/>
      <c r="I43" s="783"/>
      <c r="J43" s="783"/>
      <c r="K43" s="786"/>
    </row>
    <row r="44" spans="1:11">
      <c r="A44" s="788"/>
      <c r="B44" s="789"/>
      <c r="C44" s="788"/>
      <c r="D44" s="790"/>
      <c r="E44" s="787"/>
      <c r="F44" s="431" t="s">
        <v>23</v>
      </c>
      <c r="G44" s="783"/>
      <c r="H44" s="783"/>
      <c r="I44" s="783"/>
      <c r="J44" s="783"/>
      <c r="K44" s="786"/>
    </row>
    <row r="45" spans="1:11" ht="69.75" customHeight="1">
      <c r="A45" s="788"/>
      <c r="B45" s="789"/>
      <c r="C45" s="788"/>
      <c r="D45" s="790"/>
      <c r="E45" s="787"/>
      <c r="F45" s="431">
        <v>1170449.3700000001</v>
      </c>
      <c r="G45" s="783"/>
      <c r="H45" s="783"/>
      <c r="I45" s="783"/>
      <c r="J45" s="783"/>
      <c r="K45" s="786"/>
    </row>
  </sheetData>
  <mergeCells count="83">
    <mergeCell ref="K42:K45"/>
    <mergeCell ref="E44:E45"/>
    <mergeCell ref="E40:E41"/>
    <mergeCell ref="A42:A45"/>
    <mergeCell ref="B42:B45"/>
    <mergeCell ref="C42:C45"/>
    <mergeCell ref="D42:D45"/>
    <mergeCell ref="G42:G45"/>
    <mergeCell ref="D38:D41"/>
    <mergeCell ref="G38:G41"/>
    <mergeCell ref="A38:A41"/>
    <mergeCell ref="B38:B41"/>
    <mergeCell ref="C38:C41"/>
    <mergeCell ref="H42:I45"/>
    <mergeCell ref="J42:J45"/>
    <mergeCell ref="K30:K33"/>
    <mergeCell ref="K34:K37"/>
    <mergeCell ref="H38:I41"/>
    <mergeCell ref="J38:J41"/>
    <mergeCell ref="K38:K41"/>
    <mergeCell ref="J30:J33"/>
    <mergeCell ref="E32:E33"/>
    <mergeCell ref="H34:I37"/>
    <mergeCell ref="J34:J37"/>
    <mergeCell ref="A34:A37"/>
    <mergeCell ref="B34:B37"/>
    <mergeCell ref="C34:C37"/>
    <mergeCell ref="D34:D37"/>
    <mergeCell ref="G34:G37"/>
    <mergeCell ref="E36:E37"/>
    <mergeCell ref="J25:J28"/>
    <mergeCell ref="K25:K28"/>
    <mergeCell ref="E27:E28"/>
    <mergeCell ref="H29:I29"/>
    <mergeCell ref="A30:A33"/>
    <mergeCell ref="B30:B33"/>
    <mergeCell ref="C30:C33"/>
    <mergeCell ref="D30:D33"/>
    <mergeCell ref="G30:G33"/>
    <mergeCell ref="H30:I33"/>
    <mergeCell ref="A25:A28"/>
    <mergeCell ref="B25:B28"/>
    <mergeCell ref="C25:C28"/>
    <mergeCell ref="D25:D28"/>
    <mergeCell ref="G25:G28"/>
    <mergeCell ref="H25:I28"/>
    <mergeCell ref="G18:G21"/>
    <mergeCell ref="H18:I21"/>
    <mergeCell ref="J18:J21"/>
    <mergeCell ref="K18:K21"/>
    <mergeCell ref="E20:E21"/>
    <mergeCell ref="E12:E13"/>
    <mergeCell ref="H6:H9"/>
    <mergeCell ref="J14:J17"/>
    <mergeCell ref="K14:K17"/>
    <mergeCell ref="E16:E17"/>
    <mergeCell ref="H14:I17"/>
    <mergeCell ref="A6:A24"/>
    <mergeCell ref="B6:B24"/>
    <mergeCell ref="C6:C24"/>
    <mergeCell ref="D6:D24"/>
    <mergeCell ref="G6:G9"/>
    <mergeCell ref="G14:G17"/>
    <mergeCell ref="G22:K24"/>
    <mergeCell ref="E23:E24"/>
    <mergeCell ref="I6:I9"/>
    <mergeCell ref="J6:J9"/>
    <mergeCell ref="K6:K9"/>
    <mergeCell ref="E8:E9"/>
    <mergeCell ref="G10:G13"/>
    <mergeCell ref="H10:I13"/>
    <mergeCell ref="J10:J13"/>
    <mergeCell ref="K10:K13"/>
    <mergeCell ref="A1:K1"/>
    <mergeCell ref="A2:A5"/>
    <mergeCell ref="B2:B5"/>
    <mergeCell ref="C2:C5"/>
    <mergeCell ref="D2:D5"/>
    <mergeCell ref="G2:G5"/>
    <mergeCell ref="H2:H5"/>
    <mergeCell ref="I2:I5"/>
    <mergeCell ref="J2:J5"/>
    <mergeCell ref="K2:K5"/>
  </mergeCells>
  <pageMargins left="0.98425196850393704" right="0.19685039370078741" top="0.74803149606299213" bottom="0.74803149606299213" header="0.31496062992125984" footer="0.31496062992125984"/>
  <pageSetup paperSize="8" firstPageNumber="112" orientation="portrait" useFirstPageNumber="1" r:id="rId1"/>
  <headerFooter>
    <oddFooter>&amp;R&amp;P</oddFooter>
  </headerFooter>
</worksheet>
</file>

<file path=xl/worksheets/sheet67.xml><?xml version="1.0" encoding="utf-8"?>
<worksheet xmlns="http://schemas.openxmlformats.org/spreadsheetml/2006/main" xmlns:r="http://schemas.openxmlformats.org/officeDocument/2006/relationships">
  <dimension ref="A1:K50"/>
  <sheetViews>
    <sheetView workbookViewId="0">
      <selection activeCell="L1" sqref="L1:V1048576"/>
    </sheetView>
  </sheetViews>
  <sheetFormatPr defaultRowHeight="15"/>
  <cols>
    <col min="2" max="2" width="20.85546875" customWidth="1"/>
    <col min="4" max="4" width="6.7109375" customWidth="1"/>
    <col min="5" max="5" width="12" customWidth="1"/>
    <col min="6" max="6" width="11.7109375" customWidth="1"/>
    <col min="10" max="10" width="11.7109375" customWidth="1"/>
    <col min="11" max="11" width="22.140625" customWidth="1"/>
  </cols>
  <sheetData>
    <row r="1" spans="1:11" ht="41.25" customHeight="1">
      <c r="A1" s="818" t="s">
        <v>15</v>
      </c>
      <c r="B1" s="821" t="s">
        <v>572</v>
      </c>
      <c r="C1" s="824" t="s">
        <v>20</v>
      </c>
      <c r="D1" s="818"/>
      <c r="E1" s="794" t="s">
        <v>22</v>
      </c>
      <c r="F1" s="794" t="s">
        <v>22</v>
      </c>
      <c r="G1" s="796" t="s">
        <v>413</v>
      </c>
      <c r="H1" s="797">
        <v>6</v>
      </c>
      <c r="I1" s="797">
        <v>3</v>
      </c>
      <c r="J1" s="797" t="s">
        <v>1006</v>
      </c>
      <c r="K1" s="796" t="s">
        <v>1712</v>
      </c>
    </row>
    <row r="2" spans="1:11" ht="17.25" customHeight="1">
      <c r="A2" s="819"/>
      <c r="B2" s="822"/>
      <c r="C2" s="825"/>
      <c r="D2" s="819"/>
      <c r="E2" s="798"/>
      <c r="F2" s="798"/>
      <c r="G2" s="796"/>
      <c r="H2" s="797"/>
      <c r="I2" s="797"/>
      <c r="J2" s="797"/>
      <c r="K2" s="796"/>
    </row>
    <row r="3" spans="1:11" ht="20.25" hidden="1" customHeight="1">
      <c r="A3" s="819"/>
      <c r="B3" s="822"/>
      <c r="C3" s="825"/>
      <c r="D3" s="819"/>
      <c r="E3" s="798"/>
      <c r="F3" s="798"/>
      <c r="G3" s="796"/>
      <c r="H3" s="797"/>
      <c r="I3" s="797"/>
      <c r="J3" s="797"/>
      <c r="K3" s="796"/>
    </row>
    <row r="4" spans="1:11" ht="41.25" hidden="1" customHeight="1">
      <c r="A4" s="819"/>
      <c r="B4" s="822"/>
      <c r="C4" s="825"/>
      <c r="D4" s="819"/>
      <c r="E4" s="795"/>
      <c r="F4" s="795"/>
      <c r="G4" s="796"/>
      <c r="H4" s="797"/>
      <c r="I4" s="797"/>
      <c r="J4" s="797"/>
      <c r="K4" s="796"/>
    </row>
    <row r="5" spans="1:11" ht="20.25" hidden="1" customHeight="1">
      <c r="A5" s="819"/>
      <c r="B5" s="822"/>
      <c r="C5" s="825"/>
      <c r="D5" s="819"/>
      <c r="E5" s="145" t="s">
        <v>22</v>
      </c>
      <c r="F5" s="146" t="s">
        <v>22</v>
      </c>
      <c r="G5" s="799" t="s">
        <v>21</v>
      </c>
      <c r="H5" s="799" t="s">
        <v>21</v>
      </c>
      <c r="I5" s="799"/>
      <c r="J5" s="799" t="s">
        <v>21</v>
      </c>
      <c r="K5" s="800"/>
    </row>
    <row r="6" spans="1:11" ht="15" hidden="1" customHeight="1">
      <c r="A6" s="819"/>
      <c r="B6" s="822"/>
      <c r="C6" s="825"/>
      <c r="D6" s="819"/>
      <c r="E6" s="148">
        <v>59166800</v>
      </c>
      <c r="F6" s="146"/>
      <c r="G6" s="799"/>
      <c r="H6" s="799"/>
      <c r="I6" s="799"/>
      <c r="J6" s="799"/>
      <c r="K6" s="800"/>
    </row>
    <row r="7" spans="1:11" ht="15" hidden="1" customHeight="1">
      <c r="A7" s="819"/>
      <c r="B7" s="822"/>
      <c r="C7" s="825"/>
      <c r="D7" s="819"/>
      <c r="E7" s="794"/>
      <c r="F7" s="146" t="s">
        <v>23</v>
      </c>
      <c r="G7" s="799"/>
      <c r="H7" s="799"/>
      <c r="I7" s="799"/>
      <c r="J7" s="799"/>
      <c r="K7" s="800"/>
    </row>
    <row r="8" spans="1:11" ht="15" hidden="1" customHeight="1">
      <c r="A8" s="819"/>
      <c r="B8" s="822"/>
      <c r="C8" s="825"/>
      <c r="D8" s="819"/>
      <c r="E8" s="795"/>
      <c r="F8" s="146"/>
      <c r="G8" s="799"/>
      <c r="H8" s="799"/>
      <c r="I8" s="799"/>
      <c r="J8" s="799"/>
      <c r="K8" s="800"/>
    </row>
    <row r="9" spans="1:11" ht="20.25" hidden="1" customHeight="1">
      <c r="A9" s="819"/>
      <c r="B9" s="822"/>
      <c r="C9" s="825"/>
      <c r="D9" s="819"/>
      <c r="E9" s="145" t="s">
        <v>22</v>
      </c>
      <c r="F9" s="146" t="s">
        <v>22</v>
      </c>
      <c r="G9" s="799" t="s">
        <v>21</v>
      </c>
      <c r="H9" s="799" t="s">
        <v>21</v>
      </c>
      <c r="I9" s="799"/>
      <c r="J9" s="799" t="s">
        <v>21</v>
      </c>
      <c r="K9" s="800"/>
    </row>
    <row r="10" spans="1:11" ht="15" hidden="1" customHeight="1">
      <c r="A10" s="819"/>
      <c r="B10" s="822"/>
      <c r="C10" s="825"/>
      <c r="D10" s="819"/>
      <c r="E10" s="148">
        <v>35070000</v>
      </c>
      <c r="F10" s="146"/>
      <c r="G10" s="799"/>
      <c r="H10" s="799"/>
      <c r="I10" s="799"/>
      <c r="J10" s="799"/>
      <c r="K10" s="800"/>
    </row>
    <row r="11" spans="1:11" ht="15" hidden="1" customHeight="1">
      <c r="A11" s="819"/>
      <c r="B11" s="822"/>
      <c r="C11" s="825"/>
      <c r="D11" s="819"/>
      <c r="E11" s="794"/>
      <c r="F11" s="146" t="s">
        <v>23</v>
      </c>
      <c r="G11" s="799"/>
      <c r="H11" s="799"/>
      <c r="I11" s="799"/>
      <c r="J11" s="799"/>
      <c r="K11" s="800"/>
    </row>
    <row r="12" spans="1:11" ht="15" hidden="1" customHeight="1">
      <c r="A12" s="819"/>
      <c r="B12" s="822"/>
      <c r="C12" s="825"/>
      <c r="D12" s="819"/>
      <c r="E12" s="795"/>
      <c r="F12" s="146"/>
      <c r="G12" s="799"/>
      <c r="H12" s="799"/>
      <c r="I12" s="799"/>
      <c r="J12" s="799"/>
      <c r="K12" s="800"/>
    </row>
    <row r="13" spans="1:11" ht="20.25" hidden="1" customHeight="1">
      <c r="A13" s="819"/>
      <c r="B13" s="822"/>
      <c r="C13" s="825"/>
      <c r="D13" s="819"/>
      <c r="E13" s="145" t="s">
        <v>22</v>
      </c>
      <c r="F13" s="146" t="s">
        <v>22</v>
      </c>
      <c r="G13" s="799" t="s">
        <v>21</v>
      </c>
      <c r="H13" s="799" t="s">
        <v>21</v>
      </c>
      <c r="I13" s="799"/>
      <c r="J13" s="799" t="s">
        <v>21</v>
      </c>
      <c r="K13" s="800"/>
    </row>
    <row r="14" spans="1:11" ht="15" hidden="1" customHeight="1">
      <c r="A14" s="819"/>
      <c r="B14" s="822"/>
      <c r="C14" s="825"/>
      <c r="D14" s="819"/>
      <c r="E14" s="148">
        <v>1100000</v>
      </c>
      <c r="F14" s="146"/>
      <c r="G14" s="799"/>
      <c r="H14" s="799"/>
      <c r="I14" s="799"/>
      <c r="J14" s="799"/>
      <c r="K14" s="800"/>
    </row>
    <row r="15" spans="1:11" ht="15" hidden="1" customHeight="1">
      <c r="A15" s="819"/>
      <c r="B15" s="822"/>
      <c r="C15" s="825"/>
      <c r="D15" s="819"/>
      <c r="E15" s="794"/>
      <c r="F15" s="146" t="s">
        <v>23</v>
      </c>
      <c r="G15" s="799"/>
      <c r="H15" s="799"/>
      <c r="I15" s="799"/>
      <c r="J15" s="799"/>
      <c r="K15" s="800"/>
    </row>
    <row r="16" spans="1:11" ht="15" hidden="1" customHeight="1">
      <c r="A16" s="819"/>
      <c r="B16" s="822"/>
      <c r="C16" s="825"/>
      <c r="D16" s="819"/>
      <c r="E16" s="795"/>
      <c r="F16" s="146"/>
      <c r="G16" s="799"/>
      <c r="H16" s="799"/>
      <c r="I16" s="799"/>
      <c r="J16" s="799"/>
      <c r="K16" s="800"/>
    </row>
    <row r="17" spans="1:11">
      <c r="A17" s="819"/>
      <c r="B17" s="822"/>
      <c r="C17" s="825"/>
      <c r="D17" s="819"/>
      <c r="E17" s="151">
        <f>E21+E26+E30+E34+E46</f>
        <v>31538000</v>
      </c>
      <c r="F17" s="152">
        <f>F21+F26+F30+F34+F46</f>
        <v>40313267.43</v>
      </c>
      <c r="G17" s="799"/>
      <c r="H17" s="799"/>
      <c r="I17" s="799"/>
      <c r="J17" s="799"/>
      <c r="K17" s="799"/>
    </row>
    <row r="18" spans="1:11">
      <c r="A18" s="819"/>
      <c r="B18" s="822"/>
      <c r="C18" s="825"/>
      <c r="D18" s="819"/>
      <c r="E18" s="794"/>
      <c r="F18" s="153" t="s">
        <v>23</v>
      </c>
      <c r="G18" s="799"/>
      <c r="H18" s="799"/>
      <c r="I18" s="799"/>
      <c r="J18" s="799"/>
      <c r="K18" s="799"/>
    </row>
    <row r="19" spans="1:11">
      <c r="A19" s="820"/>
      <c r="B19" s="823"/>
      <c r="C19" s="826"/>
      <c r="D19" s="820"/>
      <c r="E19" s="795"/>
      <c r="F19" s="152">
        <f>F23+F28+F32+F36+F48</f>
        <v>32808675.949999999</v>
      </c>
      <c r="G19" s="799"/>
      <c r="H19" s="799"/>
      <c r="I19" s="799"/>
      <c r="J19" s="799"/>
      <c r="K19" s="799"/>
    </row>
    <row r="20" spans="1:11" ht="20.25" customHeight="1">
      <c r="A20" s="801" t="s">
        <v>18</v>
      </c>
      <c r="B20" s="804" t="s">
        <v>573</v>
      </c>
      <c r="C20" s="801" t="s">
        <v>20</v>
      </c>
      <c r="D20" s="807">
        <v>2010</v>
      </c>
      <c r="E20" s="158" t="s">
        <v>22</v>
      </c>
      <c r="F20" s="158" t="s">
        <v>22</v>
      </c>
      <c r="G20" s="810" t="s">
        <v>21</v>
      </c>
      <c r="H20" s="812" t="s">
        <v>21</v>
      </c>
      <c r="I20" s="813"/>
      <c r="J20" s="810" t="s">
        <v>21</v>
      </c>
      <c r="K20" s="816" t="s">
        <v>1723</v>
      </c>
    </row>
    <row r="21" spans="1:11">
      <c r="A21" s="802"/>
      <c r="B21" s="805"/>
      <c r="C21" s="802"/>
      <c r="D21" s="808"/>
      <c r="E21" s="160">
        <v>4206000</v>
      </c>
      <c r="F21" s="158">
        <v>4283524.8499999996</v>
      </c>
      <c r="G21" s="810"/>
      <c r="H21" s="812"/>
      <c r="I21" s="813"/>
      <c r="J21" s="810"/>
      <c r="K21" s="816"/>
    </row>
    <row r="22" spans="1:11">
      <c r="A22" s="802"/>
      <c r="B22" s="805"/>
      <c r="C22" s="802"/>
      <c r="D22" s="808"/>
      <c r="E22" s="827"/>
      <c r="F22" s="158" t="s">
        <v>23</v>
      </c>
      <c r="G22" s="810"/>
      <c r="H22" s="812"/>
      <c r="I22" s="813"/>
      <c r="J22" s="810"/>
      <c r="K22" s="816"/>
    </row>
    <row r="23" spans="1:11" ht="93.75" customHeight="1">
      <c r="A23" s="803"/>
      <c r="B23" s="806"/>
      <c r="C23" s="803"/>
      <c r="D23" s="809"/>
      <c r="E23" s="828"/>
      <c r="F23" s="158">
        <v>3640996.12</v>
      </c>
      <c r="G23" s="811"/>
      <c r="H23" s="814"/>
      <c r="I23" s="815"/>
      <c r="J23" s="811"/>
      <c r="K23" s="817"/>
    </row>
    <row r="24" spans="1:11" ht="15" hidden="1" customHeight="1">
      <c r="A24" s="154"/>
      <c r="B24" s="155"/>
      <c r="C24" s="154"/>
      <c r="D24" s="156"/>
      <c r="E24" s="170"/>
      <c r="F24" s="146"/>
      <c r="G24" s="149"/>
      <c r="H24" s="814"/>
      <c r="I24" s="815"/>
      <c r="J24" s="149"/>
      <c r="K24" s="171"/>
    </row>
    <row r="25" spans="1:11" ht="20.25" customHeight="1">
      <c r="A25" s="801" t="s">
        <v>18</v>
      </c>
      <c r="B25" s="804" t="s">
        <v>574</v>
      </c>
      <c r="C25" s="801" t="s">
        <v>20</v>
      </c>
      <c r="D25" s="807">
        <v>2010</v>
      </c>
      <c r="E25" s="161" t="s">
        <v>22</v>
      </c>
      <c r="F25" s="161" t="s">
        <v>22</v>
      </c>
      <c r="G25" s="810" t="s">
        <v>21</v>
      </c>
      <c r="H25" s="812" t="s">
        <v>21</v>
      </c>
      <c r="I25" s="813"/>
      <c r="J25" s="810" t="s">
        <v>21</v>
      </c>
      <c r="K25" s="816" t="s">
        <v>1724</v>
      </c>
    </row>
    <row r="26" spans="1:11">
      <c r="A26" s="802"/>
      <c r="B26" s="805"/>
      <c r="C26" s="802"/>
      <c r="D26" s="829"/>
      <c r="E26" s="157">
        <v>4874000</v>
      </c>
      <c r="F26" s="158">
        <v>4682754.2699999996</v>
      </c>
      <c r="G26" s="813"/>
      <c r="H26" s="812"/>
      <c r="I26" s="813"/>
      <c r="J26" s="810"/>
      <c r="K26" s="816"/>
    </row>
    <row r="27" spans="1:11">
      <c r="A27" s="802"/>
      <c r="B27" s="805"/>
      <c r="C27" s="802"/>
      <c r="D27" s="808"/>
      <c r="E27" s="830"/>
      <c r="F27" s="159" t="s">
        <v>23</v>
      </c>
      <c r="G27" s="810"/>
      <c r="H27" s="812"/>
      <c r="I27" s="813"/>
      <c r="J27" s="810"/>
      <c r="K27" s="816"/>
    </row>
    <row r="28" spans="1:11" ht="140.25" customHeight="1">
      <c r="A28" s="803"/>
      <c r="B28" s="806"/>
      <c r="C28" s="803"/>
      <c r="D28" s="809"/>
      <c r="E28" s="828"/>
      <c r="F28" s="158">
        <v>3980340.27</v>
      </c>
      <c r="G28" s="811"/>
      <c r="H28" s="814"/>
      <c r="I28" s="815"/>
      <c r="J28" s="811"/>
      <c r="K28" s="817"/>
    </row>
    <row r="29" spans="1:11" ht="20.25" customHeight="1">
      <c r="A29" s="801" t="s">
        <v>18</v>
      </c>
      <c r="B29" s="804" t="s">
        <v>575</v>
      </c>
      <c r="C29" s="801" t="s">
        <v>20</v>
      </c>
      <c r="D29" s="807">
        <v>2011</v>
      </c>
      <c r="E29" s="161" t="s">
        <v>22</v>
      </c>
      <c r="F29" s="161" t="s">
        <v>22</v>
      </c>
      <c r="G29" s="810" t="s">
        <v>21</v>
      </c>
      <c r="H29" s="812" t="s">
        <v>21</v>
      </c>
      <c r="I29" s="813"/>
      <c r="J29" s="810" t="s">
        <v>21</v>
      </c>
      <c r="K29" s="816" t="s">
        <v>1725</v>
      </c>
    </row>
    <row r="30" spans="1:11">
      <c r="A30" s="802"/>
      <c r="B30" s="805"/>
      <c r="C30" s="802"/>
      <c r="D30" s="829"/>
      <c r="E30" s="157">
        <v>11099000</v>
      </c>
      <c r="F30" s="158">
        <v>10740667.529999999</v>
      </c>
      <c r="G30" s="813"/>
      <c r="H30" s="812"/>
      <c r="I30" s="813"/>
      <c r="J30" s="810"/>
      <c r="K30" s="816"/>
    </row>
    <row r="31" spans="1:11">
      <c r="A31" s="802"/>
      <c r="B31" s="805"/>
      <c r="C31" s="802"/>
      <c r="D31" s="808"/>
      <c r="E31" s="830"/>
      <c r="F31" s="159" t="s">
        <v>23</v>
      </c>
      <c r="G31" s="810"/>
      <c r="H31" s="812"/>
      <c r="I31" s="813"/>
      <c r="J31" s="810"/>
      <c r="K31" s="816"/>
    </row>
    <row r="32" spans="1:11" ht="131.25" customHeight="1">
      <c r="A32" s="803"/>
      <c r="B32" s="806"/>
      <c r="C32" s="803"/>
      <c r="D32" s="809"/>
      <c r="E32" s="828"/>
      <c r="F32" s="158">
        <v>9129567.4000000004</v>
      </c>
      <c r="G32" s="811"/>
      <c r="H32" s="814"/>
      <c r="I32" s="815"/>
      <c r="J32" s="811"/>
      <c r="K32" s="817"/>
    </row>
    <row r="33" spans="1:11" ht="20.25" customHeight="1">
      <c r="A33" s="801" t="s">
        <v>18</v>
      </c>
      <c r="B33" s="804" t="s">
        <v>576</v>
      </c>
      <c r="C33" s="801" t="s">
        <v>20</v>
      </c>
      <c r="D33" s="807"/>
      <c r="E33" s="161" t="s">
        <v>22</v>
      </c>
      <c r="F33" s="161" t="s">
        <v>22</v>
      </c>
      <c r="G33" s="810" t="s">
        <v>21</v>
      </c>
      <c r="H33" s="812" t="s">
        <v>21</v>
      </c>
      <c r="I33" s="813"/>
      <c r="J33" s="810" t="s">
        <v>21</v>
      </c>
      <c r="K33" s="816" t="s">
        <v>1726</v>
      </c>
    </row>
    <row r="34" spans="1:11">
      <c r="A34" s="802"/>
      <c r="B34" s="805"/>
      <c r="C34" s="802"/>
      <c r="D34" s="829"/>
      <c r="E34" s="157">
        <v>8200000</v>
      </c>
      <c r="F34" s="158">
        <f>F38+F42</f>
        <v>17014824.109999999</v>
      </c>
      <c r="G34" s="813"/>
      <c r="H34" s="812"/>
      <c r="I34" s="813"/>
      <c r="J34" s="810"/>
      <c r="K34" s="816"/>
    </row>
    <row r="35" spans="1:11">
      <c r="A35" s="802"/>
      <c r="B35" s="805"/>
      <c r="C35" s="802"/>
      <c r="D35" s="808"/>
      <c r="E35" s="830"/>
      <c r="F35" s="159" t="s">
        <v>23</v>
      </c>
      <c r="G35" s="810"/>
      <c r="H35" s="812"/>
      <c r="I35" s="813"/>
      <c r="J35" s="810"/>
      <c r="K35" s="816"/>
    </row>
    <row r="36" spans="1:11" ht="51.75" customHeight="1">
      <c r="A36" s="803"/>
      <c r="B36" s="806"/>
      <c r="C36" s="803"/>
      <c r="D36" s="809"/>
      <c r="E36" s="828"/>
      <c r="F36" s="158">
        <f>F40+F44</f>
        <v>13005000</v>
      </c>
      <c r="G36" s="811"/>
      <c r="H36" s="814"/>
      <c r="I36" s="815"/>
      <c r="J36" s="811"/>
      <c r="K36" s="817"/>
    </row>
    <row r="37" spans="1:11" ht="20.25" customHeight="1">
      <c r="A37" s="496"/>
      <c r="B37" s="629" t="s">
        <v>639</v>
      </c>
      <c r="C37" s="496" t="s">
        <v>638</v>
      </c>
      <c r="D37" s="632"/>
      <c r="E37" s="632"/>
      <c r="F37" s="19" t="s">
        <v>22</v>
      </c>
      <c r="G37" s="635" t="s">
        <v>21</v>
      </c>
      <c r="H37" s="639" t="s">
        <v>21</v>
      </c>
      <c r="I37" s="640"/>
      <c r="J37" s="635" t="s">
        <v>21</v>
      </c>
      <c r="K37" s="791" t="s">
        <v>1727</v>
      </c>
    </row>
    <row r="38" spans="1:11">
      <c r="A38" s="497"/>
      <c r="B38" s="630"/>
      <c r="C38" s="497"/>
      <c r="D38" s="793"/>
      <c r="E38" s="771"/>
      <c r="F38" s="1">
        <v>10306023.050000001</v>
      </c>
      <c r="G38" s="640"/>
      <c r="H38" s="639"/>
      <c r="I38" s="640"/>
      <c r="J38" s="635"/>
      <c r="K38" s="791"/>
    </row>
    <row r="39" spans="1:11">
      <c r="A39" s="497"/>
      <c r="B39" s="630"/>
      <c r="C39" s="497"/>
      <c r="D39" s="633"/>
      <c r="E39" s="771"/>
      <c r="F39" s="20" t="s">
        <v>23</v>
      </c>
      <c r="G39" s="635"/>
      <c r="H39" s="639"/>
      <c r="I39" s="640"/>
      <c r="J39" s="635"/>
      <c r="K39" s="791"/>
    </row>
    <row r="40" spans="1:11" ht="13.5" customHeight="1">
      <c r="A40" s="498"/>
      <c r="B40" s="631"/>
      <c r="C40" s="498"/>
      <c r="D40" s="634"/>
      <c r="E40" s="772"/>
      <c r="F40" s="1">
        <v>7877128.5</v>
      </c>
      <c r="G40" s="636"/>
      <c r="H40" s="641"/>
      <c r="I40" s="642"/>
      <c r="J40" s="636"/>
      <c r="K40" s="792"/>
    </row>
    <row r="41" spans="1:11" ht="20.25" customHeight="1">
      <c r="A41" s="496"/>
      <c r="B41" s="629" t="s">
        <v>640</v>
      </c>
      <c r="C41" s="496" t="s">
        <v>638</v>
      </c>
      <c r="D41" s="632"/>
      <c r="E41" s="632"/>
      <c r="F41" s="19" t="s">
        <v>22</v>
      </c>
      <c r="G41" s="635" t="s">
        <v>21</v>
      </c>
      <c r="H41" s="639" t="s">
        <v>21</v>
      </c>
      <c r="I41" s="640"/>
      <c r="J41" s="635" t="s">
        <v>21</v>
      </c>
      <c r="K41" s="791" t="s">
        <v>1728</v>
      </c>
    </row>
    <row r="42" spans="1:11">
      <c r="A42" s="497"/>
      <c r="B42" s="630"/>
      <c r="C42" s="497"/>
      <c r="D42" s="793"/>
      <c r="E42" s="771"/>
      <c r="F42" s="1">
        <v>6708801.0599999996</v>
      </c>
      <c r="G42" s="640"/>
      <c r="H42" s="639"/>
      <c r="I42" s="640"/>
      <c r="J42" s="635"/>
      <c r="K42" s="791"/>
    </row>
    <row r="43" spans="1:11">
      <c r="A43" s="497"/>
      <c r="B43" s="630"/>
      <c r="C43" s="497"/>
      <c r="D43" s="633"/>
      <c r="E43" s="771"/>
      <c r="F43" s="20" t="s">
        <v>23</v>
      </c>
      <c r="G43" s="635"/>
      <c r="H43" s="639"/>
      <c r="I43" s="640"/>
      <c r="J43" s="635"/>
      <c r="K43" s="791"/>
    </row>
    <row r="44" spans="1:11" ht="15.75" customHeight="1">
      <c r="A44" s="498"/>
      <c r="B44" s="631"/>
      <c r="C44" s="498"/>
      <c r="D44" s="634"/>
      <c r="E44" s="772"/>
      <c r="F44" s="1">
        <v>5127871.5</v>
      </c>
      <c r="G44" s="636"/>
      <c r="H44" s="641"/>
      <c r="I44" s="642"/>
      <c r="J44" s="636"/>
      <c r="K44" s="792"/>
    </row>
    <row r="45" spans="1:11" ht="20.25" customHeight="1">
      <c r="A45" s="801" t="s">
        <v>18</v>
      </c>
      <c r="B45" s="804" t="s">
        <v>577</v>
      </c>
      <c r="C45" s="801" t="s">
        <v>20</v>
      </c>
      <c r="D45" s="807"/>
      <c r="E45" s="161" t="s">
        <v>22</v>
      </c>
      <c r="F45" s="161" t="s">
        <v>22</v>
      </c>
      <c r="G45" s="810" t="s">
        <v>21</v>
      </c>
      <c r="H45" s="812" t="s">
        <v>21</v>
      </c>
      <c r="I45" s="813"/>
      <c r="J45" s="810" t="s">
        <v>21</v>
      </c>
      <c r="K45" s="816" t="s">
        <v>1729</v>
      </c>
    </row>
    <row r="46" spans="1:11">
      <c r="A46" s="802"/>
      <c r="B46" s="805"/>
      <c r="C46" s="802"/>
      <c r="D46" s="829"/>
      <c r="E46" s="157">
        <v>3159000</v>
      </c>
      <c r="F46" s="158">
        <v>3591496.67</v>
      </c>
      <c r="G46" s="813"/>
      <c r="H46" s="812"/>
      <c r="I46" s="813"/>
      <c r="J46" s="810"/>
      <c r="K46" s="816"/>
    </row>
    <row r="47" spans="1:11">
      <c r="A47" s="802"/>
      <c r="B47" s="805"/>
      <c r="C47" s="802"/>
      <c r="D47" s="808"/>
      <c r="E47" s="830"/>
      <c r="F47" s="159" t="s">
        <v>23</v>
      </c>
      <c r="G47" s="810"/>
      <c r="H47" s="812"/>
      <c r="I47" s="813"/>
      <c r="J47" s="810"/>
      <c r="K47" s="816"/>
    </row>
    <row r="48" spans="1:11" ht="68.25" customHeight="1">
      <c r="A48" s="803"/>
      <c r="B48" s="806"/>
      <c r="C48" s="803"/>
      <c r="D48" s="809"/>
      <c r="E48" s="828"/>
      <c r="F48" s="158">
        <v>3052772.16</v>
      </c>
      <c r="G48" s="811"/>
      <c r="H48" s="814"/>
      <c r="I48" s="815"/>
      <c r="J48" s="811"/>
      <c r="K48" s="817"/>
    </row>
    <row r="49" spans="11:11">
      <c r="K49" s="172"/>
    </row>
    <row r="50" spans="11:11">
      <c r="K50" s="172"/>
    </row>
  </sheetData>
  <mergeCells count="92">
    <mergeCell ref="A33:A36"/>
    <mergeCell ref="B33:B36"/>
    <mergeCell ref="C33:C36"/>
    <mergeCell ref="H45:I48"/>
    <mergeCell ref="J45:J48"/>
    <mergeCell ref="J37:J40"/>
    <mergeCell ref="K45:K48"/>
    <mergeCell ref="E47:E48"/>
    <mergeCell ref="E35:E36"/>
    <mergeCell ref="A45:A48"/>
    <mergeCell ref="B45:B48"/>
    <mergeCell ref="C45:C48"/>
    <mergeCell ref="D45:D48"/>
    <mergeCell ref="G45:G48"/>
    <mergeCell ref="D33:D36"/>
    <mergeCell ref="G33:G36"/>
    <mergeCell ref="H33:I36"/>
    <mergeCell ref="J33:J36"/>
    <mergeCell ref="K33:K36"/>
    <mergeCell ref="D37:D40"/>
    <mergeCell ref="G37:G40"/>
    <mergeCell ref="H37:I40"/>
    <mergeCell ref="J25:J28"/>
    <mergeCell ref="K25:K28"/>
    <mergeCell ref="E27:E28"/>
    <mergeCell ref="H29:I32"/>
    <mergeCell ref="J29:J32"/>
    <mergeCell ref="K29:K32"/>
    <mergeCell ref="A29:A32"/>
    <mergeCell ref="B29:B32"/>
    <mergeCell ref="C29:C32"/>
    <mergeCell ref="D29:D32"/>
    <mergeCell ref="G29:G32"/>
    <mergeCell ref="E31:E32"/>
    <mergeCell ref="H24:I24"/>
    <mergeCell ref="A25:A28"/>
    <mergeCell ref="B25:B28"/>
    <mergeCell ref="C25:C28"/>
    <mergeCell ref="D25:D28"/>
    <mergeCell ref="G25:G28"/>
    <mergeCell ref="H25:I28"/>
    <mergeCell ref="G17:K19"/>
    <mergeCell ref="E18:E19"/>
    <mergeCell ref="A20:A23"/>
    <mergeCell ref="B20:B23"/>
    <mergeCell ref="C20:C23"/>
    <mergeCell ref="D20:D23"/>
    <mergeCell ref="G20:G23"/>
    <mergeCell ref="H20:I23"/>
    <mergeCell ref="J20:J23"/>
    <mergeCell ref="K20:K23"/>
    <mergeCell ref="A1:A19"/>
    <mergeCell ref="B1:B19"/>
    <mergeCell ref="C1:C19"/>
    <mergeCell ref="D1:D19"/>
    <mergeCell ref="E22:E23"/>
    <mergeCell ref="G9:G12"/>
    <mergeCell ref="E11:E12"/>
    <mergeCell ref="G13:G16"/>
    <mergeCell ref="H13:I16"/>
    <mergeCell ref="J13:J16"/>
    <mergeCell ref="K13:K16"/>
    <mergeCell ref="E15:E16"/>
    <mergeCell ref="H9:I12"/>
    <mergeCell ref="J9:J12"/>
    <mergeCell ref="K9:K12"/>
    <mergeCell ref="J1:J4"/>
    <mergeCell ref="K1:K4"/>
    <mergeCell ref="G5:G8"/>
    <mergeCell ref="H5:I8"/>
    <mergeCell ref="J5:J8"/>
    <mergeCell ref="K5:K8"/>
    <mergeCell ref="E7:E8"/>
    <mergeCell ref="G1:G4"/>
    <mergeCell ref="H1:H4"/>
    <mergeCell ref="I1:I4"/>
    <mergeCell ref="E1:E4"/>
    <mergeCell ref="F1:F4"/>
    <mergeCell ref="K37:K40"/>
    <mergeCell ref="A41:A44"/>
    <mergeCell ref="B41:B44"/>
    <mergeCell ref="C41:C44"/>
    <mergeCell ref="D41:D44"/>
    <mergeCell ref="G41:G44"/>
    <mergeCell ref="H41:I44"/>
    <mergeCell ref="J41:J44"/>
    <mergeCell ref="K41:K44"/>
    <mergeCell ref="A37:A40"/>
    <mergeCell ref="B37:B40"/>
    <mergeCell ref="C37:C40"/>
    <mergeCell ref="E37:E40"/>
    <mergeCell ref="E41:E44"/>
  </mergeCells>
  <pageMargins left="0.98425196850393704" right="0.19685039370078741" top="0.74803149606299213" bottom="0.74803149606299213" header="0.31496062992125984" footer="0.31496062992125984"/>
  <pageSetup paperSize="8" firstPageNumber="113" orientation="portrait" useFirstPageNumber="1" r:id="rId1"/>
  <headerFooter>
    <oddFooter>&amp;R&amp;P</oddFooter>
  </headerFooter>
</worksheet>
</file>

<file path=xl/worksheets/sheet68.xml><?xml version="1.0" encoding="utf-8"?>
<worksheet xmlns="http://schemas.openxmlformats.org/spreadsheetml/2006/main" xmlns:r="http://schemas.openxmlformats.org/officeDocument/2006/relationships">
  <dimension ref="A1:K60"/>
  <sheetViews>
    <sheetView topLeftCell="A45" workbookViewId="0">
      <selection activeCell="D37" sqref="D37:D40"/>
    </sheetView>
  </sheetViews>
  <sheetFormatPr defaultRowHeight="15"/>
  <cols>
    <col min="2" max="2" width="20.85546875" customWidth="1"/>
    <col min="4" max="4" width="7.140625" customWidth="1"/>
    <col min="5" max="5" width="11.85546875" customWidth="1"/>
    <col min="6" max="6" width="11.7109375" customWidth="1"/>
    <col min="10" max="10" width="11.7109375" customWidth="1"/>
    <col min="11" max="11" width="22.140625" customWidth="1"/>
  </cols>
  <sheetData>
    <row r="1" spans="1:11" ht="129.75" customHeight="1">
      <c r="A1" s="777" t="s">
        <v>11</v>
      </c>
      <c r="B1" s="778" t="s">
        <v>578</v>
      </c>
      <c r="C1" s="777"/>
      <c r="D1" s="777"/>
      <c r="E1" s="442" t="s">
        <v>22</v>
      </c>
      <c r="F1" s="442" t="s">
        <v>22</v>
      </c>
      <c r="G1" s="777" t="s">
        <v>1747</v>
      </c>
      <c r="H1" s="777">
        <v>5.64</v>
      </c>
      <c r="I1" s="777">
        <v>25.19</v>
      </c>
      <c r="J1" s="777" t="s">
        <v>1007</v>
      </c>
      <c r="K1" s="779" t="s">
        <v>1035</v>
      </c>
    </row>
    <row r="2" spans="1:11">
      <c r="A2" s="777"/>
      <c r="B2" s="778"/>
      <c r="C2" s="777"/>
      <c r="D2" s="777"/>
      <c r="E2" s="442">
        <f>E21+'4.2.2.'!E17+'4.2.3.'!E17+'4.2.4.'!E17</f>
        <v>90436000</v>
      </c>
      <c r="F2" s="442">
        <v>49784436.859999999</v>
      </c>
      <c r="G2" s="777"/>
      <c r="H2" s="777"/>
      <c r="I2" s="777"/>
      <c r="J2" s="777"/>
      <c r="K2" s="779"/>
    </row>
    <row r="3" spans="1:11">
      <c r="A3" s="777"/>
      <c r="B3" s="778"/>
      <c r="C3" s="777"/>
      <c r="D3" s="777"/>
      <c r="E3" s="442"/>
      <c r="F3" s="442" t="s">
        <v>23</v>
      </c>
      <c r="G3" s="777"/>
      <c r="H3" s="777"/>
      <c r="I3" s="777"/>
      <c r="J3" s="777"/>
      <c r="K3" s="779"/>
    </row>
    <row r="4" spans="1:11" ht="19.5" customHeight="1">
      <c r="A4" s="777"/>
      <c r="B4" s="778"/>
      <c r="C4" s="777"/>
      <c r="D4" s="777"/>
      <c r="E4" s="442"/>
      <c r="F4" s="442">
        <v>42316767.390000001</v>
      </c>
      <c r="G4" s="777"/>
      <c r="H4" s="777"/>
      <c r="I4" s="777"/>
      <c r="J4" s="777"/>
      <c r="K4" s="779"/>
    </row>
    <row r="5" spans="1:11" ht="102" customHeight="1">
      <c r="A5" s="780" t="s">
        <v>15</v>
      </c>
      <c r="B5" s="781" t="s">
        <v>579</v>
      </c>
      <c r="C5" s="777" t="s">
        <v>20</v>
      </c>
      <c r="D5" s="780"/>
      <c r="E5" s="442" t="s">
        <v>22</v>
      </c>
      <c r="F5" s="442" t="s">
        <v>22</v>
      </c>
      <c r="G5" s="782" t="s">
        <v>413</v>
      </c>
      <c r="H5" s="780">
        <v>3</v>
      </c>
      <c r="I5" s="780">
        <v>2</v>
      </c>
      <c r="J5" s="780" t="s">
        <v>1006</v>
      </c>
      <c r="K5" s="782" t="s">
        <v>1713</v>
      </c>
    </row>
    <row r="6" spans="1:11" ht="15" hidden="1" customHeight="1">
      <c r="A6" s="780"/>
      <c r="B6" s="781"/>
      <c r="C6" s="777"/>
      <c r="D6" s="780"/>
      <c r="E6" s="442"/>
      <c r="F6" s="441"/>
      <c r="G6" s="782"/>
      <c r="H6" s="780"/>
      <c r="I6" s="780"/>
      <c r="J6" s="780"/>
      <c r="K6" s="782"/>
    </row>
    <row r="7" spans="1:11" ht="15" hidden="1" customHeight="1">
      <c r="A7" s="780"/>
      <c r="B7" s="781"/>
      <c r="C7" s="777"/>
      <c r="D7" s="780"/>
      <c r="E7" s="784"/>
      <c r="F7" s="441" t="s">
        <v>23</v>
      </c>
      <c r="G7" s="782"/>
      <c r="H7" s="780"/>
      <c r="I7" s="780"/>
      <c r="J7" s="780"/>
      <c r="K7" s="782"/>
    </row>
    <row r="8" spans="1:11" ht="33" hidden="1" customHeight="1">
      <c r="A8" s="780"/>
      <c r="B8" s="781"/>
      <c r="C8" s="777"/>
      <c r="D8" s="780"/>
      <c r="E8" s="784"/>
      <c r="F8" s="441"/>
      <c r="G8" s="782"/>
      <c r="H8" s="780"/>
      <c r="I8" s="780"/>
      <c r="J8" s="780"/>
      <c r="K8" s="782"/>
    </row>
    <row r="9" spans="1:11" ht="20.25" hidden="1" customHeight="1">
      <c r="A9" s="780"/>
      <c r="B9" s="781"/>
      <c r="C9" s="777"/>
      <c r="D9" s="780"/>
      <c r="E9" s="442" t="s">
        <v>22</v>
      </c>
      <c r="F9" s="441" t="s">
        <v>22</v>
      </c>
      <c r="G9" s="783" t="s">
        <v>21</v>
      </c>
      <c r="H9" s="783" t="s">
        <v>21</v>
      </c>
      <c r="I9" s="783"/>
      <c r="J9" s="783" t="s">
        <v>21</v>
      </c>
      <c r="K9" s="785"/>
    </row>
    <row r="10" spans="1:11" ht="15" hidden="1" customHeight="1">
      <c r="A10" s="780"/>
      <c r="B10" s="781"/>
      <c r="C10" s="777"/>
      <c r="D10" s="780"/>
      <c r="E10" s="430">
        <v>59166800</v>
      </c>
      <c r="F10" s="441"/>
      <c r="G10" s="783"/>
      <c r="H10" s="783"/>
      <c r="I10" s="783"/>
      <c r="J10" s="783"/>
      <c r="K10" s="785"/>
    </row>
    <row r="11" spans="1:11" ht="15" hidden="1" customHeight="1">
      <c r="A11" s="780"/>
      <c r="B11" s="781"/>
      <c r="C11" s="777"/>
      <c r="D11" s="780"/>
      <c r="E11" s="784"/>
      <c r="F11" s="441" t="s">
        <v>23</v>
      </c>
      <c r="G11" s="783"/>
      <c r="H11" s="783"/>
      <c r="I11" s="783"/>
      <c r="J11" s="783"/>
      <c r="K11" s="785"/>
    </row>
    <row r="12" spans="1:11" ht="15" hidden="1" customHeight="1">
      <c r="A12" s="780"/>
      <c r="B12" s="781"/>
      <c r="C12" s="777"/>
      <c r="D12" s="780"/>
      <c r="E12" s="784"/>
      <c r="F12" s="441"/>
      <c r="G12" s="783"/>
      <c r="H12" s="783"/>
      <c r="I12" s="783"/>
      <c r="J12" s="783"/>
      <c r="K12" s="785"/>
    </row>
    <row r="13" spans="1:11" ht="20.25" hidden="1" customHeight="1">
      <c r="A13" s="780"/>
      <c r="B13" s="781"/>
      <c r="C13" s="777"/>
      <c r="D13" s="780"/>
      <c r="E13" s="442" t="s">
        <v>22</v>
      </c>
      <c r="F13" s="441" t="s">
        <v>22</v>
      </c>
      <c r="G13" s="783" t="s">
        <v>21</v>
      </c>
      <c r="H13" s="783" t="s">
        <v>21</v>
      </c>
      <c r="I13" s="783"/>
      <c r="J13" s="783" t="s">
        <v>21</v>
      </c>
      <c r="K13" s="785"/>
    </row>
    <row r="14" spans="1:11" ht="15" hidden="1" customHeight="1">
      <c r="A14" s="780"/>
      <c r="B14" s="781"/>
      <c r="C14" s="777"/>
      <c r="D14" s="780"/>
      <c r="E14" s="430">
        <v>35070000</v>
      </c>
      <c r="F14" s="441"/>
      <c r="G14" s="783"/>
      <c r="H14" s="783"/>
      <c r="I14" s="783"/>
      <c r="J14" s="783"/>
      <c r="K14" s="785"/>
    </row>
    <row r="15" spans="1:11" ht="15" hidden="1" customHeight="1">
      <c r="A15" s="780"/>
      <c r="B15" s="781"/>
      <c r="C15" s="777"/>
      <c r="D15" s="780"/>
      <c r="E15" s="784"/>
      <c r="F15" s="441" t="s">
        <v>23</v>
      </c>
      <c r="G15" s="783"/>
      <c r="H15" s="783"/>
      <c r="I15" s="783"/>
      <c r="J15" s="783"/>
      <c r="K15" s="785"/>
    </row>
    <row r="16" spans="1:11" ht="15" hidden="1" customHeight="1">
      <c r="A16" s="780"/>
      <c r="B16" s="781"/>
      <c r="C16" s="777"/>
      <c r="D16" s="780"/>
      <c r="E16" s="784"/>
      <c r="F16" s="441"/>
      <c r="G16" s="783"/>
      <c r="H16" s="783"/>
      <c r="I16" s="783"/>
      <c r="J16" s="783"/>
      <c r="K16" s="785"/>
    </row>
    <row r="17" spans="1:11" ht="20.25" hidden="1" customHeight="1">
      <c r="A17" s="780"/>
      <c r="B17" s="781"/>
      <c r="C17" s="777"/>
      <c r="D17" s="780"/>
      <c r="E17" s="442" t="s">
        <v>22</v>
      </c>
      <c r="F17" s="441" t="s">
        <v>22</v>
      </c>
      <c r="G17" s="783" t="s">
        <v>21</v>
      </c>
      <c r="H17" s="783" t="s">
        <v>21</v>
      </c>
      <c r="I17" s="783"/>
      <c r="J17" s="783" t="s">
        <v>21</v>
      </c>
      <c r="K17" s="785"/>
    </row>
    <row r="18" spans="1:11" ht="15" hidden="1" customHeight="1">
      <c r="A18" s="780"/>
      <c r="B18" s="781"/>
      <c r="C18" s="777"/>
      <c r="D18" s="780"/>
      <c r="E18" s="430">
        <v>1100000</v>
      </c>
      <c r="F18" s="441"/>
      <c r="G18" s="783"/>
      <c r="H18" s="783"/>
      <c r="I18" s="783"/>
      <c r="J18" s="783"/>
      <c r="K18" s="785"/>
    </row>
    <row r="19" spans="1:11" ht="15" hidden="1" customHeight="1">
      <c r="A19" s="780"/>
      <c r="B19" s="781"/>
      <c r="C19" s="777"/>
      <c r="D19" s="780"/>
      <c r="E19" s="784"/>
      <c r="F19" s="441" t="s">
        <v>23</v>
      </c>
      <c r="G19" s="783"/>
      <c r="H19" s="783"/>
      <c r="I19" s="783"/>
      <c r="J19" s="783"/>
      <c r="K19" s="785"/>
    </row>
    <row r="20" spans="1:11" ht="15" hidden="1" customHeight="1">
      <c r="A20" s="780"/>
      <c r="B20" s="781"/>
      <c r="C20" s="777"/>
      <c r="D20" s="780"/>
      <c r="E20" s="784"/>
      <c r="F20" s="441"/>
      <c r="G20" s="783"/>
      <c r="H20" s="783"/>
      <c r="I20" s="783"/>
      <c r="J20" s="783"/>
      <c r="K20" s="785"/>
    </row>
    <row r="21" spans="1:11">
      <c r="A21" s="780"/>
      <c r="B21" s="781"/>
      <c r="C21" s="777"/>
      <c r="D21" s="780"/>
      <c r="E21" s="440">
        <f>E25+E38+E50</f>
        <v>35800000</v>
      </c>
      <c r="F21" s="440">
        <f>F25+F38+F50</f>
        <v>35640036.859999999</v>
      </c>
      <c r="G21" s="783"/>
      <c r="H21" s="783"/>
      <c r="I21" s="783"/>
      <c r="J21" s="783"/>
      <c r="K21" s="783"/>
    </row>
    <row r="22" spans="1:11">
      <c r="A22" s="780"/>
      <c r="B22" s="781"/>
      <c r="C22" s="777"/>
      <c r="D22" s="780"/>
      <c r="E22" s="787"/>
      <c r="F22" s="440" t="s">
        <v>23</v>
      </c>
      <c r="G22" s="783"/>
      <c r="H22" s="783"/>
      <c r="I22" s="783"/>
      <c r="J22" s="783"/>
      <c r="K22" s="783"/>
    </row>
    <row r="23" spans="1:11" ht="14.25" customHeight="1">
      <c r="A23" s="780"/>
      <c r="B23" s="781"/>
      <c r="C23" s="777"/>
      <c r="D23" s="780"/>
      <c r="E23" s="787"/>
      <c r="F23" s="440">
        <f>F27+F40+F52</f>
        <v>30294027.390000001</v>
      </c>
      <c r="G23" s="783"/>
      <c r="H23" s="783"/>
      <c r="I23" s="783"/>
      <c r="J23" s="783"/>
      <c r="K23" s="783"/>
    </row>
    <row r="24" spans="1:11" ht="20.25" customHeight="1">
      <c r="A24" s="788" t="s">
        <v>18</v>
      </c>
      <c r="B24" s="789" t="s">
        <v>580</v>
      </c>
      <c r="C24" s="788" t="s">
        <v>20</v>
      </c>
      <c r="D24" s="790"/>
      <c r="E24" s="440" t="s">
        <v>22</v>
      </c>
      <c r="F24" s="440" t="s">
        <v>22</v>
      </c>
      <c r="G24" s="783" t="s">
        <v>21</v>
      </c>
      <c r="H24" s="783" t="s">
        <v>21</v>
      </c>
      <c r="I24" s="783"/>
      <c r="J24" s="783" t="s">
        <v>21</v>
      </c>
      <c r="K24" s="779" t="s">
        <v>1714</v>
      </c>
    </row>
    <row r="25" spans="1:11">
      <c r="A25" s="788"/>
      <c r="B25" s="789"/>
      <c r="C25" s="788"/>
      <c r="D25" s="790"/>
      <c r="E25" s="432">
        <v>8100000</v>
      </c>
      <c r="F25" s="440">
        <f>F30+F34</f>
        <v>7940036.9299999997</v>
      </c>
      <c r="G25" s="783"/>
      <c r="H25" s="783"/>
      <c r="I25" s="783"/>
      <c r="J25" s="783"/>
      <c r="K25" s="779"/>
    </row>
    <row r="26" spans="1:11">
      <c r="A26" s="788"/>
      <c r="B26" s="789"/>
      <c r="C26" s="788"/>
      <c r="D26" s="790"/>
      <c r="E26" s="787"/>
      <c r="F26" s="440" t="s">
        <v>23</v>
      </c>
      <c r="G26" s="783"/>
      <c r="H26" s="783"/>
      <c r="I26" s="783"/>
      <c r="J26" s="783"/>
      <c r="K26" s="779"/>
    </row>
    <row r="27" spans="1:11" ht="154.5" customHeight="1">
      <c r="A27" s="788"/>
      <c r="B27" s="789"/>
      <c r="C27" s="788"/>
      <c r="D27" s="790"/>
      <c r="E27" s="787"/>
      <c r="F27" s="440">
        <f>F32+F36</f>
        <v>6749031.3899999997</v>
      </c>
      <c r="G27" s="783"/>
      <c r="H27" s="783"/>
      <c r="I27" s="783"/>
      <c r="J27" s="783"/>
      <c r="K27" s="779"/>
    </row>
    <row r="28" spans="1:11" ht="15" hidden="1" customHeight="1">
      <c r="A28" s="434"/>
      <c r="B28" s="438"/>
      <c r="C28" s="434"/>
      <c r="D28" s="435"/>
      <c r="E28" s="439"/>
      <c r="F28" s="435"/>
      <c r="G28" s="436"/>
      <c r="H28" s="449"/>
      <c r="I28" s="449"/>
      <c r="J28" s="436"/>
      <c r="K28" s="437"/>
    </row>
    <row r="29" spans="1:11" s="23" customFormat="1" ht="20.25" customHeight="1">
      <c r="A29" s="446"/>
      <c r="B29" s="447" t="s">
        <v>636</v>
      </c>
      <c r="C29" s="446"/>
      <c r="D29" s="448">
        <v>2013</v>
      </c>
      <c r="E29" s="448"/>
      <c r="F29" s="435" t="s">
        <v>22</v>
      </c>
      <c r="G29" s="449" t="s">
        <v>21</v>
      </c>
      <c r="H29" s="449" t="s">
        <v>21</v>
      </c>
      <c r="I29" s="449"/>
      <c r="J29" s="449" t="s">
        <v>21</v>
      </c>
      <c r="K29" s="450" t="s">
        <v>1715</v>
      </c>
    </row>
    <row r="30" spans="1:11" s="23" customFormat="1">
      <c r="A30" s="446"/>
      <c r="B30" s="447"/>
      <c r="C30" s="446"/>
      <c r="D30" s="448"/>
      <c r="E30" s="763"/>
      <c r="F30" s="435">
        <v>4116708.93</v>
      </c>
      <c r="G30" s="449"/>
      <c r="H30" s="449"/>
      <c r="I30" s="449"/>
      <c r="J30" s="449"/>
      <c r="K30" s="450"/>
    </row>
    <row r="31" spans="1:11" s="23" customFormat="1">
      <c r="A31" s="446"/>
      <c r="B31" s="447"/>
      <c r="C31" s="446"/>
      <c r="D31" s="448"/>
      <c r="E31" s="763"/>
      <c r="F31" s="435" t="s">
        <v>23</v>
      </c>
      <c r="G31" s="449"/>
      <c r="H31" s="449"/>
      <c r="I31" s="449"/>
      <c r="J31" s="449"/>
      <c r="K31" s="450"/>
    </row>
    <row r="32" spans="1:11" s="23" customFormat="1" ht="48" customHeight="1">
      <c r="A32" s="446"/>
      <c r="B32" s="447"/>
      <c r="C32" s="446"/>
      <c r="D32" s="448"/>
      <c r="E32" s="763"/>
      <c r="F32" s="435">
        <v>3499202.59</v>
      </c>
      <c r="G32" s="449"/>
      <c r="H32" s="449"/>
      <c r="I32" s="449"/>
      <c r="J32" s="449"/>
      <c r="K32" s="450"/>
    </row>
    <row r="33" spans="1:11" ht="20.25" customHeight="1">
      <c r="A33" s="446"/>
      <c r="B33" s="447" t="s">
        <v>644</v>
      </c>
      <c r="C33" s="446"/>
      <c r="D33" s="448"/>
      <c r="E33" s="448"/>
      <c r="F33" s="435" t="s">
        <v>22</v>
      </c>
      <c r="G33" s="449" t="s">
        <v>21</v>
      </c>
      <c r="H33" s="449" t="s">
        <v>21</v>
      </c>
      <c r="I33" s="449"/>
      <c r="J33" s="449" t="s">
        <v>21</v>
      </c>
      <c r="K33" s="450" t="s">
        <v>1716</v>
      </c>
    </row>
    <row r="34" spans="1:11">
      <c r="A34" s="446"/>
      <c r="B34" s="447"/>
      <c r="C34" s="446"/>
      <c r="D34" s="448"/>
      <c r="E34" s="763"/>
      <c r="F34" s="435">
        <v>3823328</v>
      </c>
      <c r="G34" s="449"/>
      <c r="H34" s="449"/>
      <c r="I34" s="449"/>
      <c r="J34" s="449"/>
      <c r="K34" s="450"/>
    </row>
    <row r="35" spans="1:11">
      <c r="A35" s="446"/>
      <c r="B35" s="447"/>
      <c r="C35" s="446"/>
      <c r="D35" s="448"/>
      <c r="E35" s="763"/>
      <c r="F35" s="435" t="s">
        <v>23</v>
      </c>
      <c r="G35" s="449"/>
      <c r="H35" s="449"/>
      <c r="I35" s="449"/>
      <c r="J35" s="449"/>
      <c r="K35" s="450"/>
    </row>
    <row r="36" spans="1:11" ht="23.25" customHeight="1">
      <c r="A36" s="446"/>
      <c r="B36" s="447"/>
      <c r="C36" s="446"/>
      <c r="D36" s="448"/>
      <c r="E36" s="763"/>
      <c r="F36" s="435">
        <v>3249828.8</v>
      </c>
      <c r="G36" s="449"/>
      <c r="H36" s="449"/>
      <c r="I36" s="449"/>
      <c r="J36" s="449"/>
      <c r="K36" s="450"/>
    </row>
    <row r="37" spans="1:11" ht="20.25" customHeight="1">
      <c r="A37" s="788" t="s">
        <v>18</v>
      </c>
      <c r="B37" s="789" t="s">
        <v>581</v>
      </c>
      <c r="C37" s="788" t="s">
        <v>20</v>
      </c>
      <c r="D37" s="790"/>
      <c r="E37" s="440" t="s">
        <v>22</v>
      </c>
      <c r="F37" s="440" t="s">
        <v>22</v>
      </c>
      <c r="G37" s="783" t="s">
        <v>21</v>
      </c>
      <c r="H37" s="783" t="s">
        <v>21</v>
      </c>
      <c r="I37" s="783"/>
      <c r="J37" s="783" t="s">
        <v>21</v>
      </c>
      <c r="K37" s="779" t="s">
        <v>1717</v>
      </c>
    </row>
    <row r="38" spans="1:11">
      <c r="A38" s="788"/>
      <c r="B38" s="789"/>
      <c r="C38" s="788"/>
      <c r="D38" s="790"/>
      <c r="E38" s="432">
        <v>20900000</v>
      </c>
      <c r="F38" s="440">
        <f>F42+F46</f>
        <v>19892194.5</v>
      </c>
      <c r="G38" s="783"/>
      <c r="H38" s="783"/>
      <c r="I38" s="783"/>
      <c r="J38" s="783"/>
      <c r="K38" s="779"/>
    </row>
    <row r="39" spans="1:11">
      <c r="A39" s="788"/>
      <c r="B39" s="789"/>
      <c r="C39" s="788"/>
      <c r="D39" s="790"/>
      <c r="E39" s="787"/>
      <c r="F39" s="440" t="s">
        <v>23</v>
      </c>
      <c r="G39" s="783"/>
      <c r="H39" s="783"/>
      <c r="I39" s="783"/>
      <c r="J39" s="783"/>
      <c r="K39" s="779"/>
    </row>
    <row r="40" spans="1:11" ht="355.5" customHeight="1">
      <c r="A40" s="788"/>
      <c r="B40" s="789"/>
      <c r="C40" s="788"/>
      <c r="D40" s="790"/>
      <c r="E40" s="787"/>
      <c r="F40" s="440">
        <f>F44+F48</f>
        <v>16908365.32</v>
      </c>
      <c r="G40" s="783"/>
      <c r="H40" s="783"/>
      <c r="I40" s="783"/>
      <c r="J40" s="783"/>
      <c r="K40" s="779"/>
    </row>
    <row r="41" spans="1:11" ht="20.25" customHeight="1">
      <c r="A41" s="446"/>
      <c r="B41" s="447" t="s">
        <v>637</v>
      </c>
      <c r="C41" s="446"/>
      <c r="D41" s="448">
        <v>2012</v>
      </c>
      <c r="E41" s="448"/>
      <c r="F41" s="435" t="s">
        <v>22</v>
      </c>
      <c r="G41" s="449" t="s">
        <v>21</v>
      </c>
      <c r="H41" s="449" t="s">
        <v>21</v>
      </c>
      <c r="I41" s="449"/>
      <c r="J41" s="449" t="s">
        <v>21</v>
      </c>
      <c r="K41" s="450" t="s">
        <v>1718</v>
      </c>
    </row>
    <row r="42" spans="1:11">
      <c r="A42" s="446"/>
      <c r="B42" s="447"/>
      <c r="C42" s="446"/>
      <c r="D42" s="448"/>
      <c r="E42" s="763"/>
      <c r="F42" s="435">
        <v>6536353.5</v>
      </c>
      <c r="G42" s="449"/>
      <c r="H42" s="449"/>
      <c r="I42" s="449"/>
      <c r="J42" s="449"/>
      <c r="K42" s="450"/>
    </row>
    <row r="43" spans="1:11">
      <c r="A43" s="446"/>
      <c r="B43" s="447"/>
      <c r="C43" s="446"/>
      <c r="D43" s="448"/>
      <c r="E43" s="763"/>
      <c r="F43" s="435" t="s">
        <v>23</v>
      </c>
      <c r="G43" s="449"/>
      <c r="H43" s="449"/>
      <c r="I43" s="449"/>
      <c r="J43" s="449"/>
      <c r="K43" s="450"/>
    </row>
    <row r="44" spans="1:11" ht="107.25" customHeight="1">
      <c r="A44" s="446"/>
      <c r="B44" s="447"/>
      <c r="C44" s="446"/>
      <c r="D44" s="448"/>
      <c r="E44" s="763"/>
      <c r="F44" s="435">
        <v>5555900.4699999997</v>
      </c>
      <c r="G44" s="449"/>
      <c r="H44" s="449"/>
      <c r="I44" s="449"/>
      <c r="J44" s="449"/>
      <c r="K44" s="450"/>
    </row>
    <row r="45" spans="1:11" ht="20.25" customHeight="1">
      <c r="A45" s="446"/>
      <c r="B45" s="447" t="s">
        <v>641</v>
      </c>
      <c r="C45" s="446"/>
      <c r="D45" s="448"/>
      <c r="E45" s="448"/>
      <c r="F45" s="435" t="s">
        <v>22</v>
      </c>
      <c r="G45" s="449" t="s">
        <v>21</v>
      </c>
      <c r="H45" s="449" t="s">
        <v>21</v>
      </c>
      <c r="I45" s="449"/>
      <c r="J45" s="449" t="s">
        <v>21</v>
      </c>
      <c r="K45" s="450" t="s">
        <v>1719</v>
      </c>
    </row>
    <row r="46" spans="1:11">
      <c r="A46" s="446"/>
      <c r="B46" s="447"/>
      <c r="C46" s="446"/>
      <c r="D46" s="448"/>
      <c r="E46" s="763"/>
      <c r="F46" s="435">
        <v>13355841</v>
      </c>
      <c r="G46" s="449"/>
      <c r="H46" s="449"/>
      <c r="I46" s="449"/>
      <c r="J46" s="449"/>
      <c r="K46" s="450"/>
    </row>
    <row r="47" spans="1:11">
      <c r="A47" s="446"/>
      <c r="B47" s="447"/>
      <c r="C47" s="446"/>
      <c r="D47" s="448"/>
      <c r="E47" s="763"/>
      <c r="F47" s="435" t="s">
        <v>23</v>
      </c>
      <c r="G47" s="449"/>
      <c r="H47" s="449"/>
      <c r="I47" s="449"/>
      <c r="J47" s="449"/>
      <c r="K47" s="450"/>
    </row>
    <row r="48" spans="1:11" ht="42" customHeight="1">
      <c r="A48" s="446"/>
      <c r="B48" s="447"/>
      <c r="C48" s="446"/>
      <c r="D48" s="448"/>
      <c r="E48" s="763"/>
      <c r="F48" s="435">
        <v>11352464.85</v>
      </c>
      <c r="G48" s="449"/>
      <c r="H48" s="449"/>
      <c r="I48" s="449"/>
      <c r="J48" s="449"/>
      <c r="K48" s="450"/>
    </row>
    <row r="49" spans="1:11" ht="20.25" customHeight="1">
      <c r="A49" s="788" t="s">
        <v>18</v>
      </c>
      <c r="B49" s="789" t="s">
        <v>645</v>
      </c>
      <c r="C49" s="788" t="s">
        <v>20</v>
      </c>
      <c r="D49" s="790"/>
      <c r="E49" s="442" t="s">
        <v>22</v>
      </c>
      <c r="F49" s="442" t="s">
        <v>22</v>
      </c>
      <c r="G49" s="783" t="s">
        <v>21</v>
      </c>
      <c r="H49" s="783" t="s">
        <v>21</v>
      </c>
      <c r="I49" s="783"/>
      <c r="J49" s="783" t="s">
        <v>21</v>
      </c>
      <c r="K49" s="779" t="s">
        <v>1720</v>
      </c>
    </row>
    <row r="50" spans="1:11">
      <c r="A50" s="788"/>
      <c r="B50" s="789"/>
      <c r="C50" s="788"/>
      <c r="D50" s="790"/>
      <c r="E50" s="443">
        <v>6800000</v>
      </c>
      <c r="F50" s="444">
        <f>F54+F58</f>
        <v>7807805.4299999997</v>
      </c>
      <c r="G50" s="783"/>
      <c r="H50" s="783"/>
      <c r="I50" s="783"/>
      <c r="J50" s="783"/>
      <c r="K50" s="779"/>
    </row>
    <row r="51" spans="1:11">
      <c r="A51" s="788"/>
      <c r="B51" s="789"/>
      <c r="C51" s="788"/>
      <c r="D51" s="790"/>
      <c r="E51" s="784"/>
      <c r="F51" s="442" t="s">
        <v>23</v>
      </c>
      <c r="G51" s="783"/>
      <c r="H51" s="783"/>
      <c r="I51" s="783"/>
      <c r="J51" s="783"/>
      <c r="K51" s="779"/>
    </row>
    <row r="52" spans="1:11" ht="222.75" customHeight="1">
      <c r="A52" s="788"/>
      <c r="B52" s="789"/>
      <c r="C52" s="788"/>
      <c r="D52" s="790"/>
      <c r="E52" s="784"/>
      <c r="F52" s="444">
        <f>F56+F60</f>
        <v>6636630.6799999997</v>
      </c>
      <c r="G52" s="783"/>
      <c r="H52" s="783"/>
      <c r="I52" s="783"/>
      <c r="J52" s="783"/>
      <c r="K52" s="779"/>
    </row>
    <row r="53" spans="1:11" ht="20.25" customHeight="1">
      <c r="A53" s="446"/>
      <c r="B53" s="447" t="s">
        <v>646</v>
      </c>
      <c r="C53" s="446"/>
      <c r="D53" s="448"/>
      <c r="E53" s="448"/>
      <c r="F53" s="435" t="s">
        <v>22</v>
      </c>
      <c r="G53" s="449" t="s">
        <v>21</v>
      </c>
      <c r="H53" s="449" t="s">
        <v>21</v>
      </c>
      <c r="I53" s="449"/>
      <c r="J53" s="449" t="s">
        <v>21</v>
      </c>
      <c r="K53" s="450" t="s">
        <v>1721</v>
      </c>
    </row>
    <row r="54" spans="1:11">
      <c r="A54" s="446"/>
      <c r="B54" s="447"/>
      <c r="C54" s="446"/>
      <c r="D54" s="448"/>
      <c r="E54" s="763"/>
      <c r="F54" s="435">
        <v>5153536.43</v>
      </c>
      <c r="G54" s="449"/>
      <c r="H54" s="449"/>
      <c r="I54" s="449"/>
      <c r="J54" s="449"/>
      <c r="K54" s="450"/>
    </row>
    <row r="55" spans="1:11">
      <c r="A55" s="446"/>
      <c r="B55" s="447"/>
      <c r="C55" s="446"/>
      <c r="D55" s="448"/>
      <c r="E55" s="763"/>
      <c r="F55" s="435" t="s">
        <v>23</v>
      </c>
      <c r="G55" s="449"/>
      <c r="H55" s="449"/>
      <c r="I55" s="449"/>
      <c r="J55" s="449"/>
      <c r="K55" s="450"/>
    </row>
    <row r="56" spans="1:11" ht="16.5" customHeight="1">
      <c r="A56" s="446"/>
      <c r="B56" s="447"/>
      <c r="C56" s="446"/>
      <c r="D56" s="448"/>
      <c r="E56" s="763"/>
      <c r="F56" s="435">
        <v>4380505.96</v>
      </c>
      <c r="G56" s="449"/>
      <c r="H56" s="449"/>
      <c r="I56" s="449"/>
      <c r="J56" s="449"/>
      <c r="K56" s="450"/>
    </row>
    <row r="57" spans="1:11" ht="20.25" customHeight="1">
      <c r="A57" s="446"/>
      <c r="B57" s="447" t="s">
        <v>647</v>
      </c>
      <c r="C57" s="446"/>
      <c r="D57" s="448"/>
      <c r="E57" s="448"/>
      <c r="F57" s="435" t="s">
        <v>22</v>
      </c>
      <c r="G57" s="449" t="s">
        <v>21</v>
      </c>
      <c r="H57" s="449" t="s">
        <v>21</v>
      </c>
      <c r="I57" s="449"/>
      <c r="J57" s="449" t="s">
        <v>21</v>
      </c>
      <c r="K57" s="450" t="s">
        <v>1722</v>
      </c>
    </row>
    <row r="58" spans="1:11">
      <c r="A58" s="446"/>
      <c r="B58" s="447"/>
      <c r="C58" s="446"/>
      <c r="D58" s="448"/>
      <c r="E58" s="763"/>
      <c r="F58" s="435">
        <v>2654269</v>
      </c>
      <c r="G58" s="449"/>
      <c r="H58" s="449"/>
      <c r="I58" s="449"/>
      <c r="J58" s="449"/>
      <c r="K58" s="450"/>
    </row>
    <row r="59" spans="1:11">
      <c r="A59" s="446"/>
      <c r="B59" s="447"/>
      <c r="C59" s="446"/>
      <c r="D59" s="448"/>
      <c r="E59" s="763"/>
      <c r="F59" s="435" t="s">
        <v>23</v>
      </c>
      <c r="G59" s="449"/>
      <c r="H59" s="449"/>
      <c r="I59" s="449"/>
      <c r="J59" s="449"/>
      <c r="K59" s="450"/>
    </row>
    <row r="60" spans="1:11" ht="15" customHeight="1">
      <c r="A60" s="446"/>
      <c r="B60" s="447"/>
      <c r="C60" s="446"/>
      <c r="D60" s="448"/>
      <c r="E60" s="763"/>
      <c r="F60" s="435">
        <v>2256124.7200000002</v>
      </c>
      <c r="G60" s="449"/>
      <c r="H60" s="449"/>
      <c r="I60" s="449"/>
      <c r="J60" s="449"/>
      <c r="K60" s="450"/>
    </row>
  </sheetData>
  <mergeCells count="118">
    <mergeCell ref="K49:K52"/>
    <mergeCell ref="E51:E52"/>
    <mergeCell ref="J37:J40"/>
    <mergeCell ref="K37:K40"/>
    <mergeCell ref="E39:E40"/>
    <mergeCell ref="H49:I52"/>
    <mergeCell ref="J49:J52"/>
    <mergeCell ref="H45:I48"/>
    <mergeCell ref="J45:J48"/>
    <mergeCell ref="K45:K48"/>
    <mergeCell ref="G45:G48"/>
    <mergeCell ref="E45:E48"/>
    <mergeCell ref="A5:A23"/>
    <mergeCell ref="B5:B23"/>
    <mergeCell ref="C5:C23"/>
    <mergeCell ref="D5:D23"/>
    <mergeCell ref="G5:G8"/>
    <mergeCell ref="A49:A52"/>
    <mergeCell ref="B49:B52"/>
    <mergeCell ref="C49:C52"/>
    <mergeCell ref="D49:D52"/>
    <mergeCell ref="G49:G52"/>
    <mergeCell ref="A45:A48"/>
    <mergeCell ref="B45:B48"/>
    <mergeCell ref="C45:C48"/>
    <mergeCell ref="D45:D48"/>
    <mergeCell ref="G13:G16"/>
    <mergeCell ref="G21:K23"/>
    <mergeCell ref="E22:E23"/>
    <mergeCell ref="I5:I8"/>
    <mergeCell ref="J5:J8"/>
    <mergeCell ref="K5:K8"/>
    <mergeCell ref="E7:E8"/>
    <mergeCell ref="G9:G12"/>
    <mergeCell ref="H9:I12"/>
    <mergeCell ref="J9:J12"/>
    <mergeCell ref="J24:J27"/>
    <mergeCell ref="K24:K27"/>
    <mergeCell ref="E26:E27"/>
    <mergeCell ref="H28:I28"/>
    <mergeCell ref="A37:A40"/>
    <mergeCell ref="B37:B40"/>
    <mergeCell ref="C37:C40"/>
    <mergeCell ref="D37:D40"/>
    <mergeCell ref="G37:G40"/>
    <mergeCell ref="H37:I40"/>
    <mergeCell ref="A24:A27"/>
    <mergeCell ref="B24:B27"/>
    <mergeCell ref="C24:C27"/>
    <mergeCell ref="D24:D27"/>
    <mergeCell ref="G24:G27"/>
    <mergeCell ref="H24:I27"/>
    <mergeCell ref="H29:I32"/>
    <mergeCell ref="J29:J32"/>
    <mergeCell ref="K29:K32"/>
    <mergeCell ref="A33:A36"/>
    <mergeCell ref="B33:B36"/>
    <mergeCell ref="C33:C36"/>
    <mergeCell ref="D33:D36"/>
    <mergeCell ref="G33:G36"/>
    <mergeCell ref="K9:K12"/>
    <mergeCell ref="E11:E12"/>
    <mergeCell ref="H5:H8"/>
    <mergeCell ref="J13:J16"/>
    <mergeCell ref="K13:K16"/>
    <mergeCell ref="E15:E16"/>
    <mergeCell ref="H13:I16"/>
    <mergeCell ref="G17:G20"/>
    <mergeCell ref="H17:I20"/>
    <mergeCell ref="J17:J20"/>
    <mergeCell ref="K17:K20"/>
    <mergeCell ref="E19:E20"/>
    <mergeCell ref="H1:H4"/>
    <mergeCell ref="I1:I4"/>
    <mergeCell ref="J1:J4"/>
    <mergeCell ref="K1:K4"/>
    <mergeCell ref="A1:A4"/>
    <mergeCell ref="B1:B4"/>
    <mergeCell ref="C1:C4"/>
    <mergeCell ref="D1:D4"/>
    <mergeCell ref="G1:G4"/>
    <mergeCell ref="H33:I36"/>
    <mergeCell ref="J33:J36"/>
    <mergeCell ref="K33:K36"/>
    <mergeCell ref="A29:A32"/>
    <mergeCell ref="B29:B32"/>
    <mergeCell ref="C29:C32"/>
    <mergeCell ref="D29:D32"/>
    <mergeCell ref="G29:G32"/>
    <mergeCell ref="E33:E36"/>
    <mergeCell ref="E29:E32"/>
    <mergeCell ref="A41:A44"/>
    <mergeCell ref="B41:B44"/>
    <mergeCell ref="C41:C44"/>
    <mergeCell ref="D41:D44"/>
    <mergeCell ref="G41:G44"/>
    <mergeCell ref="H41:I44"/>
    <mergeCell ref="J41:J44"/>
    <mergeCell ref="K41:K44"/>
    <mergeCell ref="E41:E44"/>
    <mergeCell ref="H53:I56"/>
    <mergeCell ref="J53:J56"/>
    <mergeCell ref="K53:K56"/>
    <mergeCell ref="A57:A60"/>
    <mergeCell ref="B57:B60"/>
    <mergeCell ref="C57:C60"/>
    <mergeCell ref="D57:D60"/>
    <mergeCell ref="G57:G60"/>
    <mergeCell ref="H57:I60"/>
    <mergeCell ref="J57:J60"/>
    <mergeCell ref="K57:K60"/>
    <mergeCell ref="A53:A56"/>
    <mergeCell ref="B53:B56"/>
    <mergeCell ref="C53:C56"/>
    <mergeCell ref="D53:D56"/>
    <mergeCell ref="G53:G56"/>
    <mergeCell ref="E53:E56"/>
    <mergeCell ref="E57:E60"/>
  </mergeCells>
  <pageMargins left="0.98425196850393704" right="0.19685039370078741" top="0.74803149606299213" bottom="0.74803149606299213" header="0.31496062992125984" footer="0.31496062992125984"/>
  <pageSetup paperSize="8" firstPageNumber="114" orientation="portrait" useFirstPageNumber="1" r:id="rId1"/>
  <headerFooter>
    <oddFooter>&amp;R&amp;P</oddFooter>
  </headerFooter>
</worksheet>
</file>

<file path=xl/worksheets/sheet69.xml><?xml version="1.0" encoding="utf-8"?>
<worksheet xmlns="http://schemas.openxmlformats.org/spreadsheetml/2006/main" xmlns:r="http://schemas.openxmlformats.org/officeDocument/2006/relationships">
  <dimension ref="A1:K36"/>
  <sheetViews>
    <sheetView workbookViewId="0">
      <selection activeCell="L1" sqref="L1:U1048576"/>
    </sheetView>
  </sheetViews>
  <sheetFormatPr defaultRowHeight="15"/>
  <cols>
    <col min="2" max="2" width="20.85546875" customWidth="1"/>
    <col min="4" max="4" width="7.140625" customWidth="1"/>
    <col min="5" max="5" width="11.5703125" customWidth="1"/>
    <col min="6" max="6" width="11.7109375" customWidth="1"/>
    <col min="10" max="10" width="11.7109375" customWidth="1"/>
    <col min="11" max="11" width="22.140625" customWidth="1"/>
  </cols>
  <sheetData>
    <row r="1" spans="1:11" ht="41.25" customHeight="1">
      <c r="A1" s="818" t="s">
        <v>15</v>
      </c>
      <c r="B1" s="821" t="s">
        <v>582</v>
      </c>
      <c r="C1" s="824" t="s">
        <v>20</v>
      </c>
      <c r="D1" s="818"/>
      <c r="E1" s="145" t="s">
        <v>22</v>
      </c>
      <c r="F1" s="145" t="s">
        <v>22</v>
      </c>
      <c r="G1" s="831" t="s">
        <v>413</v>
      </c>
      <c r="H1" s="843">
        <v>2</v>
      </c>
      <c r="I1" s="818"/>
      <c r="J1" s="818" t="s">
        <v>1007</v>
      </c>
      <c r="K1" s="818" t="s">
        <v>1733</v>
      </c>
    </row>
    <row r="2" spans="1:11" ht="25.5" customHeight="1">
      <c r="A2" s="819"/>
      <c r="B2" s="822"/>
      <c r="C2" s="825"/>
      <c r="D2" s="819"/>
      <c r="E2" s="846"/>
      <c r="F2" s="807"/>
      <c r="G2" s="832"/>
      <c r="H2" s="844"/>
      <c r="I2" s="819"/>
      <c r="J2" s="819"/>
      <c r="K2" s="819"/>
    </row>
    <row r="3" spans="1:11" ht="41.25" hidden="1" customHeight="1">
      <c r="A3" s="819"/>
      <c r="B3" s="822"/>
      <c r="C3" s="825"/>
      <c r="D3" s="819"/>
      <c r="E3" s="847"/>
      <c r="F3" s="808"/>
      <c r="G3" s="832"/>
      <c r="H3" s="844"/>
      <c r="I3" s="819"/>
      <c r="J3" s="819"/>
      <c r="K3" s="819"/>
    </row>
    <row r="4" spans="1:11" ht="41.25" hidden="1" customHeight="1">
      <c r="A4" s="819"/>
      <c r="B4" s="822"/>
      <c r="C4" s="825"/>
      <c r="D4" s="819"/>
      <c r="E4" s="848"/>
      <c r="F4" s="809"/>
      <c r="G4" s="833"/>
      <c r="H4" s="845"/>
      <c r="I4" s="820"/>
      <c r="J4" s="820"/>
      <c r="K4" s="820"/>
    </row>
    <row r="5" spans="1:11" ht="20.25" hidden="1" customHeight="1">
      <c r="A5" s="819"/>
      <c r="B5" s="822"/>
      <c r="C5" s="825"/>
      <c r="D5" s="819"/>
      <c r="E5" s="145" t="s">
        <v>22</v>
      </c>
      <c r="F5" s="146" t="s">
        <v>22</v>
      </c>
      <c r="G5" s="834" t="s">
        <v>21</v>
      </c>
      <c r="H5" s="835" t="s">
        <v>21</v>
      </c>
      <c r="I5" s="837"/>
      <c r="J5" s="834" t="s">
        <v>21</v>
      </c>
      <c r="K5" s="840"/>
    </row>
    <row r="6" spans="1:11" ht="15" hidden="1" customHeight="1">
      <c r="A6" s="819"/>
      <c r="B6" s="822"/>
      <c r="C6" s="825"/>
      <c r="D6" s="819"/>
      <c r="E6" s="148">
        <v>59166800</v>
      </c>
      <c r="F6" s="146"/>
      <c r="G6" s="810"/>
      <c r="H6" s="812"/>
      <c r="I6" s="813"/>
      <c r="J6" s="810"/>
      <c r="K6" s="841"/>
    </row>
    <row r="7" spans="1:11" ht="15" hidden="1" customHeight="1">
      <c r="A7" s="819"/>
      <c r="B7" s="822"/>
      <c r="C7" s="825"/>
      <c r="D7" s="819"/>
      <c r="E7" s="794"/>
      <c r="F7" s="146" t="s">
        <v>23</v>
      </c>
      <c r="G7" s="810"/>
      <c r="H7" s="812"/>
      <c r="I7" s="813"/>
      <c r="J7" s="810"/>
      <c r="K7" s="841"/>
    </row>
    <row r="8" spans="1:11" ht="15" hidden="1" customHeight="1">
      <c r="A8" s="819"/>
      <c r="B8" s="822"/>
      <c r="C8" s="825"/>
      <c r="D8" s="819"/>
      <c r="E8" s="795"/>
      <c r="F8" s="146"/>
      <c r="G8" s="811"/>
      <c r="H8" s="814"/>
      <c r="I8" s="815"/>
      <c r="J8" s="811"/>
      <c r="K8" s="842"/>
    </row>
    <row r="9" spans="1:11" ht="20.25" hidden="1" customHeight="1">
      <c r="A9" s="819"/>
      <c r="B9" s="822"/>
      <c r="C9" s="825"/>
      <c r="D9" s="819"/>
      <c r="E9" s="145" t="s">
        <v>22</v>
      </c>
      <c r="F9" s="146" t="s">
        <v>22</v>
      </c>
      <c r="G9" s="834" t="s">
        <v>21</v>
      </c>
      <c r="H9" s="835" t="s">
        <v>21</v>
      </c>
      <c r="I9" s="837"/>
      <c r="J9" s="834" t="s">
        <v>21</v>
      </c>
      <c r="K9" s="840"/>
    </row>
    <row r="10" spans="1:11" ht="15" hidden="1" customHeight="1">
      <c r="A10" s="819"/>
      <c r="B10" s="822"/>
      <c r="C10" s="825"/>
      <c r="D10" s="819"/>
      <c r="E10" s="148">
        <v>35070000</v>
      </c>
      <c r="F10" s="146"/>
      <c r="G10" s="810"/>
      <c r="H10" s="812"/>
      <c r="I10" s="813"/>
      <c r="J10" s="810"/>
      <c r="K10" s="841"/>
    </row>
    <row r="11" spans="1:11" ht="15" hidden="1" customHeight="1">
      <c r="A11" s="819"/>
      <c r="B11" s="822"/>
      <c r="C11" s="825"/>
      <c r="D11" s="819"/>
      <c r="E11" s="794"/>
      <c r="F11" s="146" t="s">
        <v>23</v>
      </c>
      <c r="G11" s="810"/>
      <c r="H11" s="812"/>
      <c r="I11" s="813"/>
      <c r="J11" s="810"/>
      <c r="K11" s="841"/>
    </row>
    <row r="12" spans="1:11" ht="15" hidden="1" customHeight="1">
      <c r="A12" s="819"/>
      <c r="B12" s="822"/>
      <c r="C12" s="825"/>
      <c r="D12" s="819"/>
      <c r="E12" s="795"/>
      <c r="F12" s="146"/>
      <c r="G12" s="811"/>
      <c r="H12" s="814"/>
      <c r="I12" s="815"/>
      <c r="J12" s="811"/>
      <c r="K12" s="842"/>
    </row>
    <row r="13" spans="1:11" ht="20.25" hidden="1" customHeight="1">
      <c r="A13" s="819"/>
      <c r="B13" s="822"/>
      <c r="C13" s="825"/>
      <c r="D13" s="819"/>
      <c r="E13" s="145" t="s">
        <v>22</v>
      </c>
      <c r="F13" s="146" t="s">
        <v>22</v>
      </c>
      <c r="G13" s="834" t="s">
        <v>21</v>
      </c>
      <c r="H13" s="835" t="s">
        <v>21</v>
      </c>
      <c r="I13" s="837"/>
      <c r="J13" s="834" t="s">
        <v>21</v>
      </c>
      <c r="K13" s="840"/>
    </row>
    <row r="14" spans="1:11" ht="15" hidden="1" customHeight="1">
      <c r="A14" s="819"/>
      <c r="B14" s="822"/>
      <c r="C14" s="825"/>
      <c r="D14" s="819"/>
      <c r="E14" s="148">
        <v>1100000</v>
      </c>
      <c r="F14" s="146"/>
      <c r="G14" s="810"/>
      <c r="H14" s="812"/>
      <c r="I14" s="813"/>
      <c r="J14" s="810"/>
      <c r="K14" s="841"/>
    </row>
    <row r="15" spans="1:11" ht="15" hidden="1" customHeight="1">
      <c r="A15" s="819"/>
      <c r="B15" s="822"/>
      <c r="C15" s="825"/>
      <c r="D15" s="819"/>
      <c r="E15" s="794"/>
      <c r="F15" s="146" t="s">
        <v>23</v>
      </c>
      <c r="G15" s="810"/>
      <c r="H15" s="812"/>
      <c r="I15" s="813"/>
      <c r="J15" s="810"/>
      <c r="K15" s="841"/>
    </row>
    <row r="16" spans="1:11" ht="15" hidden="1" customHeight="1">
      <c r="A16" s="819"/>
      <c r="B16" s="822"/>
      <c r="C16" s="825"/>
      <c r="D16" s="819"/>
      <c r="E16" s="795"/>
      <c r="F16" s="146"/>
      <c r="G16" s="810"/>
      <c r="H16" s="812"/>
      <c r="I16" s="813"/>
      <c r="J16" s="810"/>
      <c r="K16" s="841"/>
    </row>
    <row r="17" spans="1:11">
      <c r="A17" s="819"/>
      <c r="B17" s="822"/>
      <c r="C17" s="825"/>
      <c r="D17" s="819"/>
      <c r="E17" s="145">
        <f>E21+E34</f>
        <v>32144000</v>
      </c>
      <c r="F17" s="152">
        <f>F21</f>
        <v>14144400</v>
      </c>
      <c r="G17" s="835"/>
      <c r="H17" s="836"/>
      <c r="I17" s="836"/>
      <c r="J17" s="836"/>
      <c r="K17" s="837"/>
    </row>
    <row r="18" spans="1:11">
      <c r="A18" s="819"/>
      <c r="B18" s="822"/>
      <c r="C18" s="825"/>
      <c r="D18" s="819"/>
      <c r="E18" s="794"/>
      <c r="F18" s="174" t="s">
        <v>23</v>
      </c>
      <c r="G18" s="812"/>
      <c r="H18" s="838"/>
      <c r="I18" s="838"/>
      <c r="J18" s="838"/>
      <c r="K18" s="813"/>
    </row>
    <row r="19" spans="1:11">
      <c r="A19" s="820"/>
      <c r="B19" s="823"/>
      <c r="C19" s="826"/>
      <c r="D19" s="820"/>
      <c r="E19" s="795"/>
      <c r="F19" s="152">
        <f>F23</f>
        <v>12022740</v>
      </c>
      <c r="G19" s="814"/>
      <c r="H19" s="839"/>
      <c r="I19" s="839"/>
      <c r="J19" s="839"/>
      <c r="K19" s="815"/>
    </row>
    <row r="20" spans="1:11" ht="20.25" customHeight="1">
      <c r="A20" s="801" t="s">
        <v>18</v>
      </c>
      <c r="B20" s="804" t="s">
        <v>583</v>
      </c>
      <c r="C20" s="801" t="s">
        <v>20</v>
      </c>
      <c r="D20" s="807"/>
      <c r="E20" s="158" t="s">
        <v>22</v>
      </c>
      <c r="F20" s="158" t="s">
        <v>22</v>
      </c>
      <c r="G20" s="810" t="s">
        <v>21</v>
      </c>
      <c r="H20" s="812" t="s">
        <v>21</v>
      </c>
      <c r="I20" s="813"/>
      <c r="J20" s="810" t="s">
        <v>21</v>
      </c>
      <c r="K20" s="816" t="s">
        <v>1733</v>
      </c>
    </row>
    <row r="21" spans="1:11">
      <c r="A21" s="802"/>
      <c r="B21" s="805"/>
      <c r="C21" s="802"/>
      <c r="D21" s="808"/>
      <c r="E21" s="160">
        <v>14144000</v>
      </c>
      <c r="F21" s="158">
        <f>F26+F30</f>
        <v>14144400</v>
      </c>
      <c r="G21" s="810"/>
      <c r="H21" s="812"/>
      <c r="I21" s="813"/>
      <c r="J21" s="810"/>
      <c r="K21" s="816"/>
    </row>
    <row r="22" spans="1:11">
      <c r="A22" s="802"/>
      <c r="B22" s="805"/>
      <c r="C22" s="802"/>
      <c r="D22" s="808"/>
      <c r="E22" s="827"/>
      <c r="F22" s="158" t="s">
        <v>23</v>
      </c>
      <c r="G22" s="810"/>
      <c r="H22" s="812"/>
      <c r="I22" s="813"/>
      <c r="J22" s="810"/>
      <c r="K22" s="816"/>
    </row>
    <row r="23" spans="1:11" ht="89.25" customHeight="1">
      <c r="A23" s="803"/>
      <c r="B23" s="806"/>
      <c r="C23" s="803"/>
      <c r="D23" s="809"/>
      <c r="E23" s="828"/>
      <c r="F23" s="158">
        <f>F28+F32</f>
        <v>12022740</v>
      </c>
      <c r="G23" s="811"/>
      <c r="H23" s="814"/>
      <c r="I23" s="815"/>
      <c r="J23" s="811"/>
      <c r="K23" s="817"/>
    </row>
    <row r="24" spans="1:11" ht="15" hidden="1" customHeight="1">
      <c r="A24" s="11"/>
      <c r="B24" s="12"/>
      <c r="C24" s="11"/>
      <c r="D24" s="13"/>
      <c r="E24" s="14"/>
      <c r="F24" s="1"/>
      <c r="G24" s="10"/>
      <c r="H24" s="641"/>
      <c r="I24" s="642"/>
      <c r="J24" s="10"/>
      <c r="K24" s="144"/>
    </row>
    <row r="25" spans="1:11" ht="20.25" customHeight="1">
      <c r="A25" s="496"/>
      <c r="B25" s="629" t="s">
        <v>642</v>
      </c>
      <c r="C25" s="496"/>
      <c r="D25" s="632"/>
      <c r="E25" s="632"/>
      <c r="F25" s="1" t="s">
        <v>22</v>
      </c>
      <c r="G25" s="635" t="s">
        <v>21</v>
      </c>
      <c r="H25" s="639" t="s">
        <v>21</v>
      </c>
      <c r="I25" s="640"/>
      <c r="J25" s="635" t="s">
        <v>21</v>
      </c>
      <c r="K25" s="643" t="s">
        <v>1731</v>
      </c>
    </row>
    <row r="26" spans="1:11">
      <c r="A26" s="497"/>
      <c r="B26" s="630"/>
      <c r="C26" s="497"/>
      <c r="D26" s="633"/>
      <c r="E26" s="771"/>
      <c r="F26" s="1">
        <v>9599000</v>
      </c>
      <c r="G26" s="635"/>
      <c r="H26" s="639"/>
      <c r="I26" s="640"/>
      <c r="J26" s="635"/>
      <c r="K26" s="643"/>
    </row>
    <row r="27" spans="1:11">
      <c r="A27" s="497"/>
      <c r="B27" s="630"/>
      <c r="C27" s="497"/>
      <c r="D27" s="633"/>
      <c r="E27" s="771"/>
      <c r="F27" s="1" t="s">
        <v>23</v>
      </c>
      <c r="G27" s="635"/>
      <c r="H27" s="639"/>
      <c r="I27" s="640"/>
      <c r="J27" s="635"/>
      <c r="K27" s="643"/>
    </row>
    <row r="28" spans="1:11" ht="15" customHeight="1">
      <c r="A28" s="498"/>
      <c r="B28" s="631"/>
      <c r="C28" s="498"/>
      <c r="D28" s="634"/>
      <c r="E28" s="772"/>
      <c r="F28" s="1">
        <v>8159150</v>
      </c>
      <c r="G28" s="636"/>
      <c r="H28" s="641"/>
      <c r="I28" s="642"/>
      <c r="J28" s="636"/>
      <c r="K28" s="644"/>
    </row>
    <row r="29" spans="1:11" ht="20.25" customHeight="1">
      <c r="A29" s="496"/>
      <c r="B29" s="629" t="s">
        <v>643</v>
      </c>
      <c r="C29" s="496"/>
      <c r="D29" s="632"/>
      <c r="E29" s="632"/>
      <c r="F29" s="1" t="s">
        <v>22</v>
      </c>
      <c r="G29" s="635" t="s">
        <v>21</v>
      </c>
      <c r="H29" s="639" t="s">
        <v>21</v>
      </c>
      <c r="I29" s="640"/>
      <c r="J29" s="635" t="s">
        <v>21</v>
      </c>
      <c r="K29" s="643" t="s">
        <v>1732</v>
      </c>
    </row>
    <row r="30" spans="1:11">
      <c r="A30" s="497"/>
      <c r="B30" s="630"/>
      <c r="C30" s="497"/>
      <c r="D30" s="633"/>
      <c r="E30" s="771"/>
      <c r="F30" s="1">
        <v>4545400</v>
      </c>
      <c r="G30" s="635"/>
      <c r="H30" s="639"/>
      <c r="I30" s="640"/>
      <c r="J30" s="635"/>
      <c r="K30" s="643"/>
    </row>
    <row r="31" spans="1:11">
      <c r="A31" s="497"/>
      <c r="B31" s="630"/>
      <c r="C31" s="497"/>
      <c r="D31" s="633"/>
      <c r="E31" s="771"/>
      <c r="F31" s="1" t="s">
        <v>23</v>
      </c>
      <c r="G31" s="635"/>
      <c r="H31" s="639"/>
      <c r="I31" s="640"/>
      <c r="J31" s="635"/>
      <c r="K31" s="643"/>
    </row>
    <row r="32" spans="1:11" ht="41.25" customHeight="1">
      <c r="A32" s="498"/>
      <c r="B32" s="631"/>
      <c r="C32" s="498"/>
      <c r="D32" s="634"/>
      <c r="E32" s="772"/>
      <c r="F32" s="1">
        <v>3863590</v>
      </c>
      <c r="G32" s="636"/>
      <c r="H32" s="641"/>
      <c r="I32" s="642"/>
      <c r="J32" s="636"/>
      <c r="K32" s="644"/>
    </row>
    <row r="33" spans="1:11" ht="20.25" customHeight="1">
      <c r="A33" s="801" t="s">
        <v>18</v>
      </c>
      <c r="B33" s="804" t="s">
        <v>584</v>
      </c>
      <c r="C33" s="801" t="s">
        <v>20</v>
      </c>
      <c r="D33" s="807"/>
      <c r="E33" s="161" t="s">
        <v>22</v>
      </c>
      <c r="F33" s="161" t="s">
        <v>22</v>
      </c>
      <c r="G33" s="810" t="s">
        <v>21</v>
      </c>
      <c r="H33" s="812" t="s">
        <v>21</v>
      </c>
      <c r="I33" s="813"/>
      <c r="J33" s="810" t="s">
        <v>21</v>
      </c>
      <c r="K33" s="849"/>
    </row>
    <row r="34" spans="1:11">
      <c r="A34" s="802"/>
      <c r="B34" s="805"/>
      <c r="C34" s="802"/>
      <c r="D34" s="829"/>
      <c r="E34" s="157">
        <v>18000000</v>
      </c>
      <c r="F34" s="158">
        <v>0</v>
      </c>
      <c r="G34" s="813"/>
      <c r="H34" s="812"/>
      <c r="I34" s="813"/>
      <c r="J34" s="810"/>
      <c r="K34" s="849"/>
    </row>
    <row r="35" spans="1:11">
      <c r="A35" s="802"/>
      <c r="B35" s="805"/>
      <c r="C35" s="802"/>
      <c r="D35" s="808"/>
      <c r="E35" s="830"/>
      <c r="F35" s="159" t="s">
        <v>23</v>
      </c>
      <c r="G35" s="810"/>
      <c r="H35" s="812"/>
      <c r="I35" s="813"/>
      <c r="J35" s="810"/>
      <c r="K35" s="849"/>
    </row>
    <row r="36" spans="1:11" ht="14.25" customHeight="1">
      <c r="A36" s="803"/>
      <c r="B36" s="806"/>
      <c r="C36" s="803"/>
      <c r="D36" s="809"/>
      <c r="E36" s="828"/>
      <c r="F36" s="158">
        <v>0</v>
      </c>
      <c r="G36" s="811"/>
      <c r="H36" s="814"/>
      <c r="I36" s="815"/>
      <c r="J36" s="811"/>
      <c r="K36" s="850"/>
    </row>
  </sheetData>
  <mergeCells count="65">
    <mergeCell ref="J33:J36"/>
    <mergeCell ref="K33:K36"/>
    <mergeCell ref="E35:E36"/>
    <mergeCell ref="J20:J23"/>
    <mergeCell ref="K20:K23"/>
    <mergeCell ref="E22:E23"/>
    <mergeCell ref="H24:I24"/>
    <mergeCell ref="H33:I36"/>
    <mergeCell ref="H20:I23"/>
    <mergeCell ref="H25:I28"/>
    <mergeCell ref="J25:J28"/>
    <mergeCell ref="K25:K28"/>
    <mergeCell ref="H29:I32"/>
    <mergeCell ref="J29:J32"/>
    <mergeCell ref="K29:K32"/>
    <mergeCell ref="A33:A36"/>
    <mergeCell ref="B33:B36"/>
    <mergeCell ref="C33:C36"/>
    <mergeCell ref="D33:D36"/>
    <mergeCell ref="G33:G36"/>
    <mergeCell ref="A20:A23"/>
    <mergeCell ref="B20:B23"/>
    <mergeCell ref="C20:C23"/>
    <mergeCell ref="D20:D23"/>
    <mergeCell ref="G20:G23"/>
    <mergeCell ref="G13:G16"/>
    <mergeCell ref="H13:I16"/>
    <mergeCell ref="J13:J16"/>
    <mergeCell ref="K13:K16"/>
    <mergeCell ref="E15:E16"/>
    <mergeCell ref="H1:H4"/>
    <mergeCell ref="J9:J12"/>
    <mergeCell ref="K9:K12"/>
    <mergeCell ref="E11:E12"/>
    <mergeCell ref="H9:I12"/>
    <mergeCell ref="E2:E4"/>
    <mergeCell ref="F2:F4"/>
    <mergeCell ref="A1:A19"/>
    <mergeCell ref="B1:B19"/>
    <mergeCell ref="C1:C19"/>
    <mergeCell ref="D1:D19"/>
    <mergeCell ref="G1:G4"/>
    <mergeCell ref="G9:G12"/>
    <mergeCell ref="G17:K19"/>
    <mergeCell ref="E18:E19"/>
    <mergeCell ref="I1:I4"/>
    <mergeCell ref="J1:J4"/>
    <mergeCell ref="K1:K4"/>
    <mergeCell ref="G5:G8"/>
    <mergeCell ref="H5:I8"/>
    <mergeCell ref="J5:J8"/>
    <mergeCell ref="K5:K8"/>
    <mergeCell ref="E7:E8"/>
    <mergeCell ref="A25:A28"/>
    <mergeCell ref="B25:B28"/>
    <mergeCell ref="C25:C28"/>
    <mergeCell ref="D25:D28"/>
    <mergeCell ref="G25:G28"/>
    <mergeCell ref="E25:E28"/>
    <mergeCell ref="A29:A32"/>
    <mergeCell ref="B29:B32"/>
    <mergeCell ref="C29:C32"/>
    <mergeCell ref="D29:D32"/>
    <mergeCell ref="G29:G32"/>
    <mergeCell ref="E29:E32"/>
  </mergeCells>
  <pageMargins left="0.98425196850393704" right="0.19685039370078741" top="0.74803149606299213" bottom="0.74803149606299213" header="0.31496062992125984" footer="0.31496062992125984"/>
  <pageSetup paperSize="8" firstPageNumber="116" orientation="portrait"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dimension ref="A2:K35"/>
  <sheetViews>
    <sheetView workbookViewId="0">
      <selection activeCell="N37" sqref="N37"/>
    </sheetView>
  </sheetViews>
  <sheetFormatPr defaultRowHeight="15"/>
  <cols>
    <col min="2" max="2" width="20.85546875" customWidth="1"/>
    <col min="4" max="4" width="9.28515625" customWidth="1"/>
    <col min="5" max="5" width="13.85546875" customWidth="1"/>
    <col min="6" max="6" width="11.7109375" customWidth="1"/>
    <col min="10" max="10" width="11.7109375" customWidth="1"/>
    <col min="11" max="11" width="17.7109375" customWidth="1"/>
  </cols>
  <sheetData>
    <row r="2" spans="1:11" ht="223.5" customHeight="1">
      <c r="A2" s="522" t="s">
        <v>11</v>
      </c>
      <c r="B2" s="525" t="s">
        <v>114</v>
      </c>
      <c r="C2" s="522"/>
      <c r="D2" s="522"/>
      <c r="E2" s="30" t="s">
        <v>22</v>
      </c>
      <c r="F2" s="30" t="s">
        <v>22</v>
      </c>
      <c r="G2" s="522" t="s">
        <v>1593</v>
      </c>
      <c r="H2" s="522" t="s">
        <v>115</v>
      </c>
      <c r="I2" s="522" t="s">
        <v>1739</v>
      </c>
      <c r="J2" s="522" t="s">
        <v>1006</v>
      </c>
      <c r="K2" s="519" t="s">
        <v>1592</v>
      </c>
    </row>
    <row r="3" spans="1:11">
      <c r="A3" s="523"/>
      <c r="B3" s="526"/>
      <c r="C3" s="523"/>
      <c r="D3" s="523"/>
      <c r="E3" s="47">
        <f>E22+'1.2.2.'!E18+'1.2.3.'!E18+'1.2.4.'!E18</f>
        <v>529163899</v>
      </c>
      <c r="F3" s="97">
        <v>58169163.740000002</v>
      </c>
      <c r="G3" s="523"/>
      <c r="H3" s="523"/>
      <c r="I3" s="523"/>
      <c r="J3" s="523"/>
      <c r="K3" s="520"/>
    </row>
    <row r="4" spans="1:11">
      <c r="A4" s="523"/>
      <c r="B4" s="526"/>
      <c r="C4" s="523"/>
      <c r="D4" s="523"/>
      <c r="E4" s="47"/>
      <c r="F4" s="47" t="s">
        <v>23</v>
      </c>
      <c r="G4" s="523"/>
      <c r="H4" s="523"/>
      <c r="I4" s="523"/>
      <c r="J4" s="523"/>
      <c r="K4" s="520"/>
    </row>
    <row r="5" spans="1:11">
      <c r="A5" s="524"/>
      <c r="B5" s="527"/>
      <c r="C5" s="524"/>
      <c r="D5" s="524"/>
      <c r="E5" s="47"/>
      <c r="F5" s="97">
        <v>47659519.829999998</v>
      </c>
      <c r="G5" s="524"/>
      <c r="H5" s="524"/>
      <c r="I5" s="524"/>
      <c r="J5" s="524"/>
      <c r="K5" s="521"/>
    </row>
    <row r="6" spans="1:11" ht="85.5" customHeight="1">
      <c r="A6" s="473" t="s">
        <v>15</v>
      </c>
      <c r="B6" s="477" t="s">
        <v>116</v>
      </c>
      <c r="C6" s="476" t="s">
        <v>20</v>
      </c>
      <c r="D6" s="473"/>
      <c r="E6" s="30" t="s">
        <v>22</v>
      </c>
      <c r="F6" s="30" t="s">
        <v>22</v>
      </c>
      <c r="G6" s="509" t="s">
        <v>117</v>
      </c>
      <c r="H6" s="473">
        <v>10</v>
      </c>
      <c r="I6" s="473">
        <v>0</v>
      </c>
      <c r="J6" s="528" t="s">
        <v>1007</v>
      </c>
      <c r="K6" s="532" t="s">
        <v>1310</v>
      </c>
    </row>
    <row r="7" spans="1:11" ht="15" hidden="1" customHeight="1">
      <c r="A7" s="473"/>
      <c r="B7" s="477"/>
      <c r="C7" s="476"/>
      <c r="D7" s="473"/>
      <c r="E7" s="30"/>
      <c r="F7" s="29"/>
      <c r="G7" s="509"/>
      <c r="H7" s="473"/>
      <c r="I7" s="473"/>
      <c r="J7" s="528"/>
      <c r="K7" s="533"/>
    </row>
    <row r="8" spans="1:11" ht="15" hidden="1" customHeight="1">
      <c r="A8" s="473"/>
      <c r="B8" s="477"/>
      <c r="C8" s="476"/>
      <c r="D8" s="473"/>
      <c r="E8" s="474"/>
      <c r="F8" s="29" t="s">
        <v>23</v>
      </c>
      <c r="G8" s="509"/>
      <c r="H8" s="473"/>
      <c r="I8" s="473"/>
      <c r="J8" s="528"/>
      <c r="K8" s="533"/>
    </row>
    <row r="9" spans="1:11" ht="33" hidden="1" customHeight="1">
      <c r="A9" s="473"/>
      <c r="B9" s="477"/>
      <c r="C9" s="476"/>
      <c r="D9" s="473"/>
      <c r="E9" s="474"/>
      <c r="F9" s="29"/>
      <c r="G9" s="509"/>
      <c r="H9" s="473"/>
      <c r="I9" s="473"/>
      <c r="J9" s="528"/>
      <c r="K9" s="534"/>
    </row>
    <row r="10" spans="1:11" ht="20.25" hidden="1" customHeight="1">
      <c r="A10" s="473"/>
      <c r="B10" s="477"/>
      <c r="C10" s="476"/>
      <c r="D10" s="473"/>
      <c r="E10" s="30" t="s">
        <v>22</v>
      </c>
      <c r="F10" s="29" t="s">
        <v>22</v>
      </c>
      <c r="G10" s="468" t="s">
        <v>21</v>
      </c>
      <c r="H10" s="468" t="s">
        <v>21</v>
      </c>
      <c r="I10" s="468"/>
      <c r="J10" s="468" t="s">
        <v>21</v>
      </c>
      <c r="K10" s="467"/>
    </row>
    <row r="11" spans="1:11" ht="15" hidden="1" customHeight="1">
      <c r="A11" s="473"/>
      <c r="B11" s="477"/>
      <c r="C11" s="476"/>
      <c r="D11" s="473"/>
      <c r="E11" s="28">
        <v>59166800</v>
      </c>
      <c r="F11" s="29"/>
      <c r="G11" s="468"/>
      <c r="H11" s="468"/>
      <c r="I11" s="468"/>
      <c r="J11" s="468"/>
      <c r="K11" s="467"/>
    </row>
    <row r="12" spans="1:11" ht="15" hidden="1" customHeight="1">
      <c r="A12" s="473"/>
      <c r="B12" s="477"/>
      <c r="C12" s="476"/>
      <c r="D12" s="473"/>
      <c r="E12" s="474"/>
      <c r="F12" s="29" t="s">
        <v>23</v>
      </c>
      <c r="G12" s="468"/>
      <c r="H12" s="468"/>
      <c r="I12" s="468"/>
      <c r="J12" s="468"/>
      <c r="K12" s="467"/>
    </row>
    <row r="13" spans="1:11" ht="15" hidden="1" customHeight="1">
      <c r="A13" s="473"/>
      <c r="B13" s="477"/>
      <c r="C13" s="476"/>
      <c r="D13" s="473"/>
      <c r="E13" s="474"/>
      <c r="F13" s="29"/>
      <c r="G13" s="468"/>
      <c r="H13" s="468"/>
      <c r="I13" s="468"/>
      <c r="J13" s="468"/>
      <c r="K13" s="467"/>
    </row>
    <row r="14" spans="1:11" ht="20.25" hidden="1" customHeight="1">
      <c r="A14" s="473"/>
      <c r="B14" s="477"/>
      <c r="C14" s="476"/>
      <c r="D14" s="473"/>
      <c r="E14" s="30" t="s">
        <v>22</v>
      </c>
      <c r="F14" s="29" t="s">
        <v>22</v>
      </c>
      <c r="G14" s="468" t="s">
        <v>21</v>
      </c>
      <c r="H14" s="468" t="s">
        <v>21</v>
      </c>
      <c r="I14" s="468"/>
      <c r="J14" s="468" t="s">
        <v>21</v>
      </c>
      <c r="K14" s="467"/>
    </row>
    <row r="15" spans="1:11" ht="15" hidden="1" customHeight="1">
      <c r="A15" s="473"/>
      <c r="B15" s="477"/>
      <c r="C15" s="476"/>
      <c r="D15" s="473"/>
      <c r="E15" s="28">
        <v>35070000</v>
      </c>
      <c r="F15" s="29"/>
      <c r="G15" s="468"/>
      <c r="H15" s="468"/>
      <c r="I15" s="468"/>
      <c r="J15" s="468"/>
      <c r="K15" s="467"/>
    </row>
    <row r="16" spans="1:11" ht="15" hidden="1" customHeight="1">
      <c r="A16" s="473"/>
      <c r="B16" s="477"/>
      <c r="C16" s="476"/>
      <c r="D16" s="473"/>
      <c r="E16" s="474"/>
      <c r="F16" s="29" t="s">
        <v>23</v>
      </c>
      <c r="G16" s="468"/>
      <c r="H16" s="468"/>
      <c r="I16" s="468"/>
      <c r="J16" s="468"/>
      <c r="K16" s="467"/>
    </row>
    <row r="17" spans="1:11" ht="15" hidden="1" customHeight="1">
      <c r="A17" s="473"/>
      <c r="B17" s="477"/>
      <c r="C17" s="476"/>
      <c r="D17" s="473"/>
      <c r="E17" s="474"/>
      <c r="F17" s="29"/>
      <c r="G17" s="468"/>
      <c r="H17" s="468"/>
      <c r="I17" s="468"/>
      <c r="J17" s="468"/>
      <c r="K17" s="467"/>
    </row>
    <row r="18" spans="1:11" ht="20.25" hidden="1" customHeight="1">
      <c r="A18" s="473"/>
      <c r="B18" s="477"/>
      <c r="C18" s="476"/>
      <c r="D18" s="473"/>
      <c r="E18" s="30" t="s">
        <v>22</v>
      </c>
      <c r="F18" s="29" t="s">
        <v>22</v>
      </c>
      <c r="G18" s="468" t="s">
        <v>21</v>
      </c>
      <c r="H18" s="468" t="s">
        <v>21</v>
      </c>
      <c r="I18" s="468"/>
      <c r="J18" s="468" t="s">
        <v>21</v>
      </c>
      <c r="K18" s="467"/>
    </row>
    <row r="19" spans="1:11" ht="15" hidden="1" customHeight="1">
      <c r="A19" s="473"/>
      <c r="B19" s="477"/>
      <c r="C19" s="476"/>
      <c r="D19" s="473"/>
      <c r="E19" s="28">
        <v>1100000</v>
      </c>
      <c r="F19" s="29"/>
      <c r="G19" s="468"/>
      <c r="H19" s="468"/>
      <c r="I19" s="468"/>
      <c r="J19" s="468"/>
      <c r="K19" s="467"/>
    </row>
    <row r="20" spans="1:11" ht="15" hidden="1" customHeight="1">
      <c r="A20" s="473"/>
      <c r="B20" s="477"/>
      <c r="C20" s="476"/>
      <c r="D20" s="473"/>
      <c r="E20" s="474"/>
      <c r="F20" s="29" t="s">
        <v>23</v>
      </c>
      <c r="G20" s="468"/>
      <c r="H20" s="468"/>
      <c r="I20" s="468"/>
      <c r="J20" s="468"/>
      <c r="K20" s="467"/>
    </row>
    <row r="21" spans="1:11" ht="15" hidden="1" customHeight="1">
      <c r="A21" s="473"/>
      <c r="B21" s="477"/>
      <c r="C21" s="476"/>
      <c r="D21" s="473"/>
      <c r="E21" s="474"/>
      <c r="F21" s="29"/>
      <c r="G21" s="468"/>
      <c r="H21" s="468"/>
      <c r="I21" s="468"/>
      <c r="J21" s="468"/>
      <c r="K21" s="467"/>
    </row>
    <row r="22" spans="1:11">
      <c r="A22" s="473"/>
      <c r="B22" s="477"/>
      <c r="C22" s="476"/>
      <c r="D22" s="473"/>
      <c r="E22" s="30">
        <f>E26+E30</f>
        <v>134200000</v>
      </c>
      <c r="F22" s="32"/>
      <c r="G22" s="468"/>
      <c r="H22" s="468"/>
      <c r="I22" s="468"/>
      <c r="J22" s="468"/>
      <c r="K22" s="468"/>
    </row>
    <row r="23" spans="1:11">
      <c r="A23" s="473"/>
      <c r="B23" s="477"/>
      <c r="C23" s="476"/>
      <c r="D23" s="473"/>
      <c r="E23" s="474"/>
      <c r="F23" s="32" t="s">
        <v>23</v>
      </c>
      <c r="G23" s="468"/>
      <c r="H23" s="468"/>
      <c r="I23" s="468"/>
      <c r="J23" s="468"/>
      <c r="K23" s="468"/>
    </row>
    <row r="24" spans="1:11">
      <c r="A24" s="473"/>
      <c r="B24" s="477"/>
      <c r="C24" s="476"/>
      <c r="D24" s="473"/>
      <c r="E24" s="474"/>
      <c r="F24" s="32"/>
      <c r="G24" s="468"/>
      <c r="H24" s="468"/>
      <c r="I24" s="468"/>
      <c r="J24" s="468"/>
      <c r="K24" s="468"/>
    </row>
    <row r="25" spans="1:11" ht="20.25" customHeight="1">
      <c r="A25" s="469" t="s">
        <v>18</v>
      </c>
      <c r="B25" s="470" t="s">
        <v>118</v>
      </c>
      <c r="C25" s="469" t="s">
        <v>20</v>
      </c>
      <c r="D25" s="471"/>
      <c r="E25" s="30" t="s">
        <v>22</v>
      </c>
      <c r="F25" s="30" t="s">
        <v>22</v>
      </c>
      <c r="G25" s="468" t="s">
        <v>21</v>
      </c>
      <c r="H25" s="468" t="s">
        <v>21</v>
      </c>
      <c r="I25" s="468"/>
      <c r="J25" s="468" t="s">
        <v>21</v>
      </c>
      <c r="K25" s="467" t="s">
        <v>1309</v>
      </c>
    </row>
    <row r="26" spans="1:11">
      <c r="A26" s="469"/>
      <c r="B26" s="470"/>
      <c r="C26" s="469"/>
      <c r="D26" s="471"/>
      <c r="E26" s="31">
        <v>102200000</v>
      </c>
      <c r="F26" s="30">
        <v>0</v>
      </c>
      <c r="G26" s="468"/>
      <c r="H26" s="468"/>
      <c r="I26" s="468"/>
      <c r="J26" s="468"/>
      <c r="K26" s="467"/>
    </row>
    <row r="27" spans="1:11">
      <c r="A27" s="469"/>
      <c r="B27" s="470"/>
      <c r="C27" s="469"/>
      <c r="D27" s="471"/>
      <c r="E27" s="474"/>
      <c r="F27" s="30" t="s">
        <v>23</v>
      </c>
      <c r="G27" s="468"/>
      <c r="H27" s="468"/>
      <c r="I27" s="468"/>
      <c r="J27" s="468"/>
      <c r="K27" s="467"/>
    </row>
    <row r="28" spans="1:11" ht="39.75" customHeight="1">
      <c r="A28" s="469"/>
      <c r="B28" s="470"/>
      <c r="C28" s="469"/>
      <c r="D28" s="471"/>
      <c r="E28" s="474"/>
      <c r="F28" s="30">
        <v>0</v>
      </c>
      <c r="G28" s="468"/>
      <c r="H28" s="468"/>
      <c r="I28" s="468"/>
      <c r="J28" s="468"/>
      <c r="K28" s="467"/>
    </row>
    <row r="29" spans="1:11" ht="20.25" customHeight="1">
      <c r="A29" s="469" t="s">
        <v>18</v>
      </c>
      <c r="B29" s="470" t="s">
        <v>119</v>
      </c>
      <c r="C29" s="469" t="s">
        <v>20</v>
      </c>
      <c r="D29" s="471"/>
      <c r="E29" s="34" t="s">
        <v>22</v>
      </c>
      <c r="F29" s="34" t="s">
        <v>22</v>
      </c>
      <c r="G29" s="468" t="s">
        <v>21</v>
      </c>
      <c r="H29" s="468" t="s">
        <v>21</v>
      </c>
      <c r="I29" s="468"/>
      <c r="J29" s="468" t="s">
        <v>21</v>
      </c>
      <c r="K29" s="531"/>
    </row>
    <row r="30" spans="1:11">
      <c r="A30" s="469"/>
      <c r="B30" s="470"/>
      <c r="C30" s="469"/>
      <c r="D30" s="471"/>
      <c r="E30" s="55">
        <v>32000000</v>
      </c>
      <c r="F30" s="34">
        <v>0</v>
      </c>
      <c r="G30" s="468"/>
      <c r="H30" s="468"/>
      <c r="I30" s="468"/>
      <c r="J30" s="468"/>
      <c r="K30" s="531"/>
    </row>
    <row r="31" spans="1:11">
      <c r="A31" s="469"/>
      <c r="B31" s="470"/>
      <c r="C31" s="469"/>
      <c r="D31" s="471"/>
      <c r="E31" s="529"/>
      <c r="F31" s="34" t="s">
        <v>23</v>
      </c>
      <c r="G31" s="468"/>
      <c r="H31" s="468"/>
      <c r="I31" s="468"/>
      <c r="J31" s="468"/>
      <c r="K31" s="531"/>
    </row>
    <row r="32" spans="1:11" ht="19.5" customHeight="1">
      <c r="A32" s="469"/>
      <c r="B32" s="470"/>
      <c r="C32" s="469"/>
      <c r="D32" s="471"/>
      <c r="E32" s="530"/>
      <c r="F32" s="57">
        <v>0</v>
      </c>
      <c r="G32" s="468"/>
      <c r="H32" s="468"/>
      <c r="I32" s="468"/>
      <c r="J32" s="468"/>
      <c r="K32" s="531"/>
    </row>
    <row r="33" spans="1:11" ht="15" hidden="1" customHeight="1">
      <c r="A33" s="469"/>
      <c r="B33" s="470"/>
      <c r="C33" s="469"/>
      <c r="D33" s="471"/>
      <c r="E33" s="530"/>
      <c r="F33" s="34"/>
      <c r="G33" s="468"/>
      <c r="H33" s="468"/>
      <c r="I33" s="468"/>
      <c r="J33" s="468"/>
      <c r="K33" s="531"/>
    </row>
    <row r="34" spans="1:11">
      <c r="A34" s="56"/>
      <c r="B34" s="56"/>
      <c r="C34" s="56"/>
      <c r="D34" s="56"/>
      <c r="E34" s="56"/>
      <c r="F34" s="56"/>
      <c r="G34" s="56"/>
      <c r="H34" s="56"/>
      <c r="I34" s="56"/>
      <c r="J34" s="56"/>
      <c r="K34" s="56"/>
    </row>
    <row r="35" spans="1:11">
      <c r="A35" s="26"/>
      <c r="B35" s="26"/>
      <c r="C35" s="26"/>
      <c r="D35" s="26"/>
      <c r="E35" s="26"/>
      <c r="F35" s="26"/>
      <c r="G35" s="26"/>
      <c r="H35" s="26"/>
      <c r="I35" s="26"/>
      <c r="J35" s="26"/>
      <c r="K35" s="26"/>
    </row>
  </sheetData>
  <mergeCells count="54">
    <mergeCell ref="K6:K9"/>
    <mergeCell ref="E8:E9"/>
    <mergeCell ref="G10:G13"/>
    <mergeCell ref="H10:I13"/>
    <mergeCell ref="J10:J13"/>
    <mergeCell ref="K10:K13"/>
    <mergeCell ref="K29:K33"/>
    <mergeCell ref="E12:E13"/>
    <mergeCell ref="H6:H9"/>
    <mergeCell ref="K14:K17"/>
    <mergeCell ref="E16:E17"/>
    <mergeCell ref="G18:G21"/>
    <mergeCell ref="H18:I21"/>
    <mergeCell ref="J18:J21"/>
    <mergeCell ref="K18:K21"/>
    <mergeCell ref="E20:E21"/>
    <mergeCell ref="H14:I17"/>
    <mergeCell ref="G6:G9"/>
    <mergeCell ref="G14:G17"/>
    <mergeCell ref="G22:K24"/>
    <mergeCell ref="E23:E24"/>
    <mergeCell ref="I6:I9"/>
    <mergeCell ref="E31:E33"/>
    <mergeCell ref="K25:K28"/>
    <mergeCell ref="E27:E28"/>
    <mergeCell ref="A29:A33"/>
    <mergeCell ref="B29:B33"/>
    <mergeCell ref="C29:C33"/>
    <mergeCell ref="D29:D33"/>
    <mergeCell ref="G29:G33"/>
    <mergeCell ref="H29:I33"/>
    <mergeCell ref="J29:J33"/>
    <mergeCell ref="A25:A28"/>
    <mergeCell ref="B25:B28"/>
    <mergeCell ref="C25:C28"/>
    <mergeCell ref="D25:D28"/>
    <mergeCell ref="G25:G28"/>
    <mergeCell ref="H25:I28"/>
    <mergeCell ref="J25:J28"/>
    <mergeCell ref="J14:J17"/>
    <mergeCell ref="A6:A24"/>
    <mergeCell ref="B6:B24"/>
    <mergeCell ref="C6:C24"/>
    <mergeCell ref="D6:D24"/>
    <mergeCell ref="J6:J9"/>
    <mergeCell ref="K2:K5"/>
    <mergeCell ref="A2:A5"/>
    <mergeCell ref="B2:B5"/>
    <mergeCell ref="C2:C5"/>
    <mergeCell ref="D2:D5"/>
    <mergeCell ref="G2:G5"/>
    <mergeCell ref="H2:H5"/>
    <mergeCell ref="I2:I5"/>
    <mergeCell ref="J2:J5"/>
  </mergeCells>
  <pageMargins left="1.1023622047244095" right="0.19685039370078741" top="0.74803149606299213" bottom="0.74803149606299213" header="0.31496062992125984" footer="0.31496062992125984"/>
  <pageSetup paperSize="8" firstPageNumber="24" orientation="portrait" useFirstPageNumber="1" r:id="rId1"/>
  <headerFooter>
    <oddFooter>&amp;R&amp;P</oddFooter>
  </headerFooter>
</worksheet>
</file>

<file path=xl/worksheets/sheet70.xml><?xml version="1.0" encoding="utf-8"?>
<worksheet xmlns="http://schemas.openxmlformats.org/spreadsheetml/2006/main" xmlns:r="http://schemas.openxmlformats.org/officeDocument/2006/relationships">
  <dimension ref="A1:K44"/>
  <sheetViews>
    <sheetView workbookViewId="0">
      <selection activeCell="H20" sqref="H20:I23"/>
    </sheetView>
  </sheetViews>
  <sheetFormatPr defaultRowHeight="15"/>
  <cols>
    <col min="2" max="2" width="20.85546875" customWidth="1"/>
    <col min="4" max="4" width="7.85546875" customWidth="1"/>
    <col min="5" max="6" width="11.7109375" customWidth="1"/>
    <col min="10" max="10" width="11.7109375" customWidth="1"/>
    <col min="11" max="11" width="20.85546875" customWidth="1"/>
  </cols>
  <sheetData>
    <row r="1" spans="1:11" ht="41.25" customHeight="1">
      <c r="A1" s="818" t="s">
        <v>15</v>
      </c>
      <c r="B1" s="821" t="s">
        <v>585</v>
      </c>
      <c r="C1" s="824" t="s">
        <v>20</v>
      </c>
      <c r="D1" s="818"/>
      <c r="E1" s="145" t="s">
        <v>22</v>
      </c>
      <c r="F1" s="145" t="s">
        <v>22</v>
      </c>
      <c r="G1" s="831" t="s">
        <v>586</v>
      </c>
      <c r="H1" s="843">
        <v>2</v>
      </c>
      <c r="I1" s="818"/>
      <c r="J1" s="818" t="s">
        <v>1007</v>
      </c>
      <c r="K1" s="818"/>
    </row>
    <row r="2" spans="1:11" ht="41.25" customHeight="1">
      <c r="A2" s="819"/>
      <c r="B2" s="822"/>
      <c r="C2" s="825"/>
      <c r="D2" s="819"/>
      <c r="E2" s="794"/>
      <c r="F2" s="807"/>
      <c r="G2" s="832"/>
      <c r="H2" s="844"/>
      <c r="I2" s="819"/>
      <c r="J2" s="819"/>
      <c r="K2" s="819"/>
    </row>
    <row r="3" spans="1:11" ht="41.25" customHeight="1">
      <c r="A3" s="819"/>
      <c r="B3" s="822"/>
      <c r="C3" s="825"/>
      <c r="D3" s="819"/>
      <c r="E3" s="798"/>
      <c r="F3" s="808"/>
      <c r="G3" s="832"/>
      <c r="H3" s="844"/>
      <c r="I3" s="819"/>
      <c r="J3" s="819"/>
      <c r="K3" s="819"/>
    </row>
    <row r="4" spans="1:11" ht="26.25" customHeight="1">
      <c r="A4" s="819"/>
      <c r="B4" s="822"/>
      <c r="C4" s="825"/>
      <c r="D4" s="819"/>
      <c r="E4" s="795"/>
      <c r="F4" s="809"/>
      <c r="G4" s="833"/>
      <c r="H4" s="845"/>
      <c r="I4" s="820"/>
      <c r="J4" s="820"/>
      <c r="K4" s="820"/>
    </row>
    <row r="5" spans="1:11" ht="20.25" hidden="1" customHeight="1">
      <c r="A5" s="819"/>
      <c r="B5" s="822"/>
      <c r="C5" s="825"/>
      <c r="D5" s="819"/>
      <c r="E5" s="145" t="s">
        <v>22</v>
      </c>
      <c r="F5" s="146" t="s">
        <v>22</v>
      </c>
      <c r="G5" s="834" t="s">
        <v>21</v>
      </c>
      <c r="H5" s="835" t="s">
        <v>21</v>
      </c>
      <c r="I5" s="837"/>
      <c r="J5" s="834" t="s">
        <v>21</v>
      </c>
      <c r="K5" s="840"/>
    </row>
    <row r="6" spans="1:11" ht="15" hidden="1" customHeight="1">
      <c r="A6" s="819"/>
      <c r="B6" s="822"/>
      <c r="C6" s="825"/>
      <c r="D6" s="819"/>
      <c r="E6" s="148">
        <v>59166800</v>
      </c>
      <c r="F6" s="146"/>
      <c r="G6" s="810"/>
      <c r="H6" s="812"/>
      <c r="I6" s="813"/>
      <c r="J6" s="810"/>
      <c r="K6" s="841"/>
    </row>
    <row r="7" spans="1:11" ht="15" hidden="1" customHeight="1">
      <c r="A7" s="819"/>
      <c r="B7" s="822"/>
      <c r="C7" s="825"/>
      <c r="D7" s="819"/>
      <c r="E7" s="794"/>
      <c r="F7" s="146" t="s">
        <v>23</v>
      </c>
      <c r="G7" s="810"/>
      <c r="H7" s="812"/>
      <c r="I7" s="813"/>
      <c r="J7" s="810"/>
      <c r="K7" s="841"/>
    </row>
    <row r="8" spans="1:11" ht="15" hidden="1" customHeight="1">
      <c r="A8" s="819"/>
      <c r="B8" s="822"/>
      <c r="C8" s="825"/>
      <c r="D8" s="819"/>
      <c r="E8" s="795"/>
      <c r="F8" s="146"/>
      <c r="G8" s="811"/>
      <c r="H8" s="814"/>
      <c r="I8" s="815"/>
      <c r="J8" s="811"/>
      <c r="K8" s="842"/>
    </row>
    <row r="9" spans="1:11" ht="20.25" hidden="1" customHeight="1">
      <c r="A9" s="819"/>
      <c r="B9" s="822"/>
      <c r="C9" s="825"/>
      <c r="D9" s="819"/>
      <c r="E9" s="145" t="s">
        <v>22</v>
      </c>
      <c r="F9" s="146" t="s">
        <v>22</v>
      </c>
      <c r="G9" s="834" t="s">
        <v>21</v>
      </c>
      <c r="H9" s="835" t="s">
        <v>21</v>
      </c>
      <c r="I9" s="837"/>
      <c r="J9" s="834" t="s">
        <v>21</v>
      </c>
      <c r="K9" s="840"/>
    </row>
    <row r="10" spans="1:11" ht="15" hidden="1" customHeight="1">
      <c r="A10" s="819"/>
      <c r="B10" s="822"/>
      <c r="C10" s="825"/>
      <c r="D10" s="819"/>
      <c r="E10" s="148">
        <v>35070000</v>
      </c>
      <c r="F10" s="146"/>
      <c r="G10" s="810"/>
      <c r="H10" s="812"/>
      <c r="I10" s="813"/>
      <c r="J10" s="810"/>
      <c r="K10" s="841"/>
    </row>
    <row r="11" spans="1:11" ht="15" hidden="1" customHeight="1">
      <c r="A11" s="819"/>
      <c r="B11" s="822"/>
      <c r="C11" s="825"/>
      <c r="D11" s="819"/>
      <c r="E11" s="794"/>
      <c r="F11" s="146" t="s">
        <v>23</v>
      </c>
      <c r="G11" s="810"/>
      <c r="H11" s="812"/>
      <c r="I11" s="813"/>
      <c r="J11" s="810"/>
      <c r="K11" s="841"/>
    </row>
    <row r="12" spans="1:11" ht="15" hidden="1" customHeight="1">
      <c r="A12" s="819"/>
      <c r="B12" s="822"/>
      <c r="C12" s="825"/>
      <c r="D12" s="819"/>
      <c r="E12" s="795"/>
      <c r="F12" s="146"/>
      <c r="G12" s="811"/>
      <c r="H12" s="814"/>
      <c r="I12" s="815"/>
      <c r="J12" s="811"/>
      <c r="K12" s="842"/>
    </row>
    <row r="13" spans="1:11" ht="20.25" hidden="1" customHeight="1">
      <c r="A13" s="819"/>
      <c r="B13" s="822"/>
      <c r="C13" s="825"/>
      <c r="D13" s="819"/>
      <c r="E13" s="145" t="s">
        <v>22</v>
      </c>
      <c r="F13" s="146" t="s">
        <v>22</v>
      </c>
      <c r="G13" s="834" t="s">
        <v>21</v>
      </c>
      <c r="H13" s="835" t="s">
        <v>21</v>
      </c>
      <c r="I13" s="837"/>
      <c r="J13" s="834" t="s">
        <v>21</v>
      </c>
      <c r="K13" s="840"/>
    </row>
    <row r="14" spans="1:11" ht="15" hidden="1" customHeight="1">
      <c r="A14" s="819"/>
      <c r="B14" s="822"/>
      <c r="C14" s="825"/>
      <c r="D14" s="819"/>
      <c r="E14" s="148">
        <v>1100000</v>
      </c>
      <c r="F14" s="146"/>
      <c r="G14" s="810"/>
      <c r="H14" s="812"/>
      <c r="I14" s="813"/>
      <c r="J14" s="810"/>
      <c r="K14" s="841"/>
    </row>
    <row r="15" spans="1:11" ht="15" hidden="1" customHeight="1">
      <c r="A15" s="819"/>
      <c r="B15" s="822"/>
      <c r="C15" s="825"/>
      <c r="D15" s="819"/>
      <c r="E15" s="794"/>
      <c r="F15" s="146" t="s">
        <v>23</v>
      </c>
      <c r="G15" s="810"/>
      <c r="H15" s="812"/>
      <c r="I15" s="813"/>
      <c r="J15" s="810"/>
      <c r="K15" s="841"/>
    </row>
    <row r="16" spans="1:11" ht="15" hidden="1" customHeight="1">
      <c r="A16" s="819"/>
      <c r="B16" s="822"/>
      <c r="C16" s="825"/>
      <c r="D16" s="819"/>
      <c r="E16" s="795"/>
      <c r="F16" s="146"/>
      <c r="G16" s="810"/>
      <c r="H16" s="812"/>
      <c r="I16" s="813"/>
      <c r="J16" s="810"/>
      <c r="K16" s="841"/>
    </row>
    <row r="17" spans="1:11">
      <c r="A17" s="819"/>
      <c r="B17" s="822"/>
      <c r="C17" s="825"/>
      <c r="D17" s="819"/>
      <c r="E17" s="151">
        <f>E21+E26+E30+E34+E38+E42</f>
        <v>16142000</v>
      </c>
      <c r="F17" s="152">
        <v>0</v>
      </c>
      <c r="G17" s="835"/>
      <c r="H17" s="836"/>
      <c r="I17" s="836"/>
      <c r="J17" s="836"/>
      <c r="K17" s="837"/>
    </row>
    <row r="18" spans="1:11">
      <c r="A18" s="819"/>
      <c r="B18" s="822"/>
      <c r="C18" s="825"/>
      <c r="D18" s="819"/>
      <c r="E18" s="794"/>
      <c r="F18" s="152" t="s">
        <v>23</v>
      </c>
      <c r="G18" s="812"/>
      <c r="H18" s="838"/>
      <c r="I18" s="838"/>
      <c r="J18" s="838"/>
      <c r="K18" s="813"/>
    </row>
    <row r="19" spans="1:11" ht="18" customHeight="1">
      <c r="A19" s="820"/>
      <c r="B19" s="823"/>
      <c r="C19" s="826"/>
      <c r="D19" s="820"/>
      <c r="E19" s="795"/>
      <c r="F19" s="152">
        <v>0</v>
      </c>
      <c r="G19" s="814"/>
      <c r="H19" s="839"/>
      <c r="I19" s="839"/>
      <c r="J19" s="839"/>
      <c r="K19" s="815"/>
    </row>
    <row r="20" spans="1:11" ht="20.25" customHeight="1">
      <c r="A20" s="801" t="s">
        <v>18</v>
      </c>
      <c r="B20" s="804" t="s">
        <v>587</v>
      </c>
      <c r="C20" s="801" t="s">
        <v>20</v>
      </c>
      <c r="D20" s="807"/>
      <c r="E20" s="145" t="s">
        <v>22</v>
      </c>
      <c r="F20" s="145" t="s">
        <v>22</v>
      </c>
      <c r="G20" s="810" t="s">
        <v>21</v>
      </c>
      <c r="H20" s="812" t="s">
        <v>21</v>
      </c>
      <c r="I20" s="813"/>
      <c r="J20" s="810" t="s">
        <v>21</v>
      </c>
      <c r="K20" s="841"/>
    </row>
    <row r="21" spans="1:11">
      <c r="A21" s="802"/>
      <c r="B21" s="805"/>
      <c r="C21" s="802"/>
      <c r="D21" s="808"/>
      <c r="E21" s="176">
        <v>1200000</v>
      </c>
      <c r="F21" s="145">
        <v>0</v>
      </c>
      <c r="G21" s="810"/>
      <c r="H21" s="812"/>
      <c r="I21" s="813"/>
      <c r="J21" s="810"/>
      <c r="K21" s="841"/>
    </row>
    <row r="22" spans="1:11">
      <c r="A22" s="802"/>
      <c r="B22" s="805"/>
      <c r="C22" s="802"/>
      <c r="D22" s="808"/>
      <c r="E22" s="794"/>
      <c r="F22" s="145" t="s">
        <v>23</v>
      </c>
      <c r="G22" s="810"/>
      <c r="H22" s="812"/>
      <c r="I22" s="813"/>
      <c r="J22" s="810"/>
      <c r="K22" s="841"/>
    </row>
    <row r="23" spans="1:11" ht="27.75" customHeight="1">
      <c r="A23" s="803"/>
      <c r="B23" s="806"/>
      <c r="C23" s="803"/>
      <c r="D23" s="809"/>
      <c r="E23" s="795"/>
      <c r="F23" s="145">
        <v>0</v>
      </c>
      <c r="G23" s="811"/>
      <c r="H23" s="814"/>
      <c r="I23" s="815"/>
      <c r="J23" s="811"/>
      <c r="K23" s="842"/>
    </row>
    <row r="24" spans="1:11" ht="15" hidden="1" customHeight="1">
      <c r="A24" s="154"/>
      <c r="B24" s="155"/>
      <c r="C24" s="154"/>
      <c r="D24" s="156"/>
      <c r="E24" s="177"/>
      <c r="F24" s="145"/>
      <c r="G24" s="149"/>
      <c r="H24" s="814"/>
      <c r="I24" s="815"/>
      <c r="J24" s="149"/>
      <c r="K24" s="150"/>
    </row>
    <row r="25" spans="1:11" ht="20.25" customHeight="1">
      <c r="A25" s="801" t="s">
        <v>18</v>
      </c>
      <c r="B25" s="804" t="s">
        <v>588</v>
      </c>
      <c r="C25" s="801" t="s">
        <v>20</v>
      </c>
      <c r="D25" s="807"/>
      <c r="E25" s="147" t="s">
        <v>22</v>
      </c>
      <c r="F25" s="147" t="s">
        <v>22</v>
      </c>
      <c r="G25" s="810" t="s">
        <v>21</v>
      </c>
      <c r="H25" s="812" t="s">
        <v>21</v>
      </c>
      <c r="I25" s="813"/>
      <c r="J25" s="810" t="s">
        <v>21</v>
      </c>
      <c r="K25" s="841"/>
    </row>
    <row r="26" spans="1:11">
      <c r="A26" s="802"/>
      <c r="B26" s="805"/>
      <c r="C26" s="802"/>
      <c r="D26" s="829"/>
      <c r="E26" s="173">
        <v>1540000</v>
      </c>
      <c r="F26" s="145">
        <v>0</v>
      </c>
      <c r="G26" s="813"/>
      <c r="H26" s="812"/>
      <c r="I26" s="813"/>
      <c r="J26" s="810"/>
      <c r="K26" s="841"/>
    </row>
    <row r="27" spans="1:11">
      <c r="A27" s="802"/>
      <c r="B27" s="805"/>
      <c r="C27" s="802"/>
      <c r="D27" s="808"/>
      <c r="E27" s="798"/>
      <c r="F27" s="151" t="s">
        <v>23</v>
      </c>
      <c r="G27" s="810"/>
      <c r="H27" s="812"/>
      <c r="I27" s="813"/>
      <c r="J27" s="810"/>
      <c r="K27" s="841"/>
    </row>
    <row r="28" spans="1:11" ht="17.25" customHeight="1">
      <c r="A28" s="803"/>
      <c r="B28" s="806"/>
      <c r="C28" s="803"/>
      <c r="D28" s="809"/>
      <c r="E28" s="795"/>
      <c r="F28" s="145">
        <v>0</v>
      </c>
      <c r="G28" s="811"/>
      <c r="H28" s="814"/>
      <c r="I28" s="815"/>
      <c r="J28" s="811"/>
      <c r="K28" s="842"/>
    </row>
    <row r="29" spans="1:11" ht="20.25" customHeight="1">
      <c r="A29" s="801" t="s">
        <v>18</v>
      </c>
      <c r="B29" s="804" t="s">
        <v>589</v>
      </c>
      <c r="C29" s="801" t="s">
        <v>20</v>
      </c>
      <c r="D29" s="807"/>
      <c r="E29" s="147" t="s">
        <v>22</v>
      </c>
      <c r="F29" s="147" t="s">
        <v>22</v>
      </c>
      <c r="G29" s="810" t="s">
        <v>21</v>
      </c>
      <c r="H29" s="812" t="s">
        <v>21</v>
      </c>
      <c r="I29" s="813"/>
      <c r="J29" s="810" t="s">
        <v>21</v>
      </c>
      <c r="K29" s="841"/>
    </row>
    <row r="30" spans="1:11">
      <c r="A30" s="802"/>
      <c r="B30" s="805"/>
      <c r="C30" s="802"/>
      <c r="D30" s="829"/>
      <c r="E30" s="173">
        <v>1000000</v>
      </c>
      <c r="F30" s="145">
        <v>0</v>
      </c>
      <c r="G30" s="813"/>
      <c r="H30" s="812"/>
      <c r="I30" s="813"/>
      <c r="J30" s="810"/>
      <c r="K30" s="841"/>
    </row>
    <row r="31" spans="1:11">
      <c r="A31" s="802"/>
      <c r="B31" s="805"/>
      <c r="C31" s="802"/>
      <c r="D31" s="808"/>
      <c r="E31" s="798"/>
      <c r="F31" s="151" t="s">
        <v>23</v>
      </c>
      <c r="G31" s="810"/>
      <c r="H31" s="812"/>
      <c r="I31" s="813"/>
      <c r="J31" s="810"/>
      <c r="K31" s="841"/>
    </row>
    <row r="32" spans="1:11" ht="25.5" customHeight="1">
      <c r="A32" s="803"/>
      <c r="B32" s="806"/>
      <c r="C32" s="803"/>
      <c r="D32" s="809"/>
      <c r="E32" s="795"/>
      <c r="F32" s="145">
        <v>0</v>
      </c>
      <c r="G32" s="811"/>
      <c r="H32" s="814"/>
      <c r="I32" s="815"/>
      <c r="J32" s="811"/>
      <c r="K32" s="842"/>
    </row>
    <row r="33" spans="1:11" ht="20.25" customHeight="1">
      <c r="A33" s="801" t="s">
        <v>18</v>
      </c>
      <c r="B33" s="804" t="s">
        <v>590</v>
      </c>
      <c r="C33" s="801" t="s">
        <v>20</v>
      </c>
      <c r="D33" s="807"/>
      <c r="E33" s="147" t="s">
        <v>22</v>
      </c>
      <c r="F33" s="147" t="s">
        <v>22</v>
      </c>
      <c r="G33" s="810" t="s">
        <v>21</v>
      </c>
      <c r="H33" s="812" t="s">
        <v>21</v>
      </c>
      <c r="I33" s="813"/>
      <c r="J33" s="810" t="s">
        <v>21</v>
      </c>
      <c r="K33" s="841"/>
    </row>
    <row r="34" spans="1:11">
      <c r="A34" s="802"/>
      <c r="B34" s="805"/>
      <c r="C34" s="802"/>
      <c r="D34" s="829"/>
      <c r="E34" s="173">
        <v>10502000</v>
      </c>
      <c r="F34" s="145">
        <v>0</v>
      </c>
      <c r="G34" s="813"/>
      <c r="H34" s="812"/>
      <c r="I34" s="813"/>
      <c r="J34" s="810"/>
      <c r="K34" s="841"/>
    </row>
    <row r="35" spans="1:11">
      <c r="A35" s="802"/>
      <c r="B35" s="805"/>
      <c r="C35" s="802"/>
      <c r="D35" s="808"/>
      <c r="E35" s="798"/>
      <c r="F35" s="151" t="s">
        <v>23</v>
      </c>
      <c r="G35" s="810"/>
      <c r="H35" s="812"/>
      <c r="I35" s="813"/>
      <c r="J35" s="810"/>
      <c r="K35" s="841"/>
    </row>
    <row r="36" spans="1:11" ht="15" customHeight="1">
      <c r="A36" s="803"/>
      <c r="B36" s="806"/>
      <c r="C36" s="803"/>
      <c r="D36" s="809"/>
      <c r="E36" s="795"/>
      <c r="F36" s="145">
        <v>0</v>
      </c>
      <c r="G36" s="811"/>
      <c r="H36" s="814"/>
      <c r="I36" s="815"/>
      <c r="J36" s="811"/>
      <c r="K36" s="842"/>
    </row>
    <row r="37" spans="1:11" ht="20.25" customHeight="1">
      <c r="A37" s="801" t="s">
        <v>18</v>
      </c>
      <c r="B37" s="804" t="s">
        <v>591</v>
      </c>
      <c r="C37" s="801" t="s">
        <v>20</v>
      </c>
      <c r="D37" s="807"/>
      <c r="E37" s="147" t="s">
        <v>22</v>
      </c>
      <c r="F37" s="147" t="s">
        <v>22</v>
      </c>
      <c r="G37" s="810" t="s">
        <v>21</v>
      </c>
      <c r="H37" s="812" t="s">
        <v>21</v>
      </c>
      <c r="I37" s="813"/>
      <c r="J37" s="810" t="s">
        <v>21</v>
      </c>
      <c r="K37" s="841"/>
    </row>
    <row r="38" spans="1:11">
      <c r="A38" s="802"/>
      <c r="B38" s="805"/>
      <c r="C38" s="802"/>
      <c r="D38" s="829"/>
      <c r="E38" s="173">
        <v>1300000</v>
      </c>
      <c r="F38" s="145">
        <v>0</v>
      </c>
      <c r="G38" s="813"/>
      <c r="H38" s="812"/>
      <c r="I38" s="813"/>
      <c r="J38" s="810"/>
      <c r="K38" s="841"/>
    </row>
    <row r="39" spans="1:11">
      <c r="A39" s="802"/>
      <c r="B39" s="805"/>
      <c r="C39" s="802"/>
      <c r="D39" s="808"/>
      <c r="E39" s="798"/>
      <c r="F39" s="151" t="s">
        <v>23</v>
      </c>
      <c r="G39" s="810"/>
      <c r="H39" s="812"/>
      <c r="I39" s="813"/>
      <c r="J39" s="810"/>
      <c r="K39" s="841"/>
    </row>
    <row r="40" spans="1:11" ht="16.5" customHeight="1">
      <c r="A40" s="803"/>
      <c r="B40" s="806"/>
      <c r="C40" s="803"/>
      <c r="D40" s="809"/>
      <c r="E40" s="795"/>
      <c r="F40" s="145">
        <v>0</v>
      </c>
      <c r="G40" s="811"/>
      <c r="H40" s="814"/>
      <c r="I40" s="815"/>
      <c r="J40" s="811"/>
      <c r="K40" s="842"/>
    </row>
    <row r="41" spans="1:11" ht="20.25" customHeight="1">
      <c r="A41" s="801" t="s">
        <v>18</v>
      </c>
      <c r="B41" s="804" t="s">
        <v>592</v>
      </c>
      <c r="C41" s="801" t="s">
        <v>20</v>
      </c>
      <c r="D41" s="807"/>
      <c r="E41" s="147" t="s">
        <v>22</v>
      </c>
      <c r="F41" s="147" t="s">
        <v>22</v>
      </c>
      <c r="G41" s="810" t="s">
        <v>21</v>
      </c>
      <c r="H41" s="812" t="s">
        <v>21</v>
      </c>
      <c r="I41" s="813"/>
      <c r="J41" s="810" t="s">
        <v>21</v>
      </c>
      <c r="K41" s="841"/>
    </row>
    <row r="42" spans="1:11">
      <c r="A42" s="802"/>
      <c r="B42" s="805"/>
      <c r="C42" s="802"/>
      <c r="D42" s="829"/>
      <c r="E42" s="173">
        <v>600000</v>
      </c>
      <c r="F42" s="145">
        <v>0</v>
      </c>
      <c r="G42" s="813"/>
      <c r="H42" s="812"/>
      <c r="I42" s="813"/>
      <c r="J42" s="810"/>
      <c r="K42" s="841"/>
    </row>
    <row r="43" spans="1:11">
      <c r="A43" s="802"/>
      <c r="B43" s="805"/>
      <c r="C43" s="802"/>
      <c r="D43" s="808"/>
      <c r="E43" s="798"/>
      <c r="F43" s="151" t="s">
        <v>23</v>
      </c>
      <c r="G43" s="810"/>
      <c r="H43" s="812"/>
      <c r="I43" s="813"/>
      <c r="J43" s="810"/>
      <c r="K43" s="841"/>
    </row>
    <row r="44" spans="1:11" ht="13.5" customHeight="1">
      <c r="A44" s="803"/>
      <c r="B44" s="806"/>
      <c r="C44" s="803"/>
      <c r="D44" s="809"/>
      <c r="E44" s="795"/>
      <c r="F44" s="145">
        <v>0</v>
      </c>
      <c r="G44" s="811"/>
      <c r="H44" s="814"/>
      <c r="I44" s="815"/>
      <c r="J44" s="811"/>
      <c r="K44" s="842"/>
    </row>
  </sheetData>
  <mergeCells count="83">
    <mergeCell ref="J41:J44"/>
    <mergeCell ref="K41:K44"/>
    <mergeCell ref="E43:E44"/>
    <mergeCell ref="H37:I40"/>
    <mergeCell ref="J37:J40"/>
    <mergeCell ref="K37:K40"/>
    <mergeCell ref="E39:E40"/>
    <mergeCell ref="H41:I44"/>
    <mergeCell ref="G37:G40"/>
    <mergeCell ref="A41:A44"/>
    <mergeCell ref="B41:B44"/>
    <mergeCell ref="C41:C44"/>
    <mergeCell ref="D41:D44"/>
    <mergeCell ref="G41:G44"/>
    <mergeCell ref="H33:I36"/>
    <mergeCell ref="J33:J36"/>
    <mergeCell ref="K33:K36"/>
    <mergeCell ref="E35:E36"/>
    <mergeCell ref="A37:A40"/>
    <mergeCell ref="B37:B40"/>
    <mergeCell ref="C37:C40"/>
    <mergeCell ref="D37:D40"/>
    <mergeCell ref="A33:A36"/>
    <mergeCell ref="B33:B36"/>
    <mergeCell ref="C33:C36"/>
    <mergeCell ref="D33:D36"/>
    <mergeCell ref="G33:G36"/>
    <mergeCell ref="J25:J28"/>
    <mergeCell ref="K25:K28"/>
    <mergeCell ref="E27:E28"/>
    <mergeCell ref="A29:A32"/>
    <mergeCell ref="B29:B32"/>
    <mergeCell ref="C29:C32"/>
    <mergeCell ref="D29:D32"/>
    <mergeCell ref="G29:G32"/>
    <mergeCell ref="H29:I32"/>
    <mergeCell ref="J29:J32"/>
    <mergeCell ref="K29:K32"/>
    <mergeCell ref="E31:E32"/>
    <mergeCell ref="J20:J23"/>
    <mergeCell ref="K20:K23"/>
    <mergeCell ref="E22:E23"/>
    <mergeCell ref="H24:I24"/>
    <mergeCell ref="A25:A28"/>
    <mergeCell ref="B25:B28"/>
    <mergeCell ref="C25:C28"/>
    <mergeCell ref="D25:D28"/>
    <mergeCell ref="G25:G28"/>
    <mergeCell ref="H25:I28"/>
    <mergeCell ref="A20:A23"/>
    <mergeCell ref="B20:B23"/>
    <mergeCell ref="C20:C23"/>
    <mergeCell ref="D20:D23"/>
    <mergeCell ref="G20:G23"/>
    <mergeCell ref="H20:I23"/>
    <mergeCell ref="G13:G16"/>
    <mergeCell ref="H13:I16"/>
    <mergeCell ref="J13:J16"/>
    <mergeCell ref="K13:K16"/>
    <mergeCell ref="E15:E16"/>
    <mergeCell ref="H1:H4"/>
    <mergeCell ref="J9:J12"/>
    <mergeCell ref="K9:K12"/>
    <mergeCell ref="E11:E12"/>
    <mergeCell ref="H9:I12"/>
    <mergeCell ref="E2:E4"/>
    <mergeCell ref="F2:F4"/>
    <mergeCell ref="A1:A19"/>
    <mergeCell ref="B1:B19"/>
    <mergeCell ref="C1:C19"/>
    <mergeCell ref="D1:D19"/>
    <mergeCell ref="G1:G4"/>
    <mergeCell ref="G9:G12"/>
    <mergeCell ref="G17:K19"/>
    <mergeCell ref="E18:E19"/>
    <mergeCell ref="I1:I4"/>
    <mergeCell ref="J1:J4"/>
    <mergeCell ref="K1:K4"/>
    <mergeCell ref="G5:G8"/>
    <mergeCell ref="H5:I8"/>
    <mergeCell ref="J5:J8"/>
    <mergeCell ref="K5:K8"/>
    <mergeCell ref="E7:E8"/>
  </mergeCells>
  <pageMargins left="0.98425196850393704" right="0.19685039370078741" top="0.74803149606299213" bottom="0.74803149606299213" header="0.31496062992125984" footer="0.31496062992125984"/>
  <pageSetup paperSize="8" firstPageNumber="117" orientation="portrait" useFirstPageNumber="1" r:id="rId1"/>
  <headerFooter>
    <oddFooter>&amp;R&amp;P</oddFooter>
  </headerFooter>
</worksheet>
</file>

<file path=xl/worksheets/sheet71.xml><?xml version="1.0" encoding="utf-8"?>
<worksheet xmlns="http://schemas.openxmlformats.org/spreadsheetml/2006/main" xmlns:r="http://schemas.openxmlformats.org/officeDocument/2006/relationships">
  <dimension ref="A1:K28"/>
  <sheetViews>
    <sheetView workbookViewId="0">
      <selection activeCell="G33" sqref="G33"/>
    </sheetView>
  </sheetViews>
  <sheetFormatPr defaultRowHeight="15"/>
  <cols>
    <col min="2" max="2" width="20.85546875" customWidth="1"/>
    <col min="4" max="4" width="13.140625" customWidth="1"/>
    <col min="5" max="5" width="13.85546875" customWidth="1"/>
    <col min="6" max="6" width="11.7109375" customWidth="1"/>
    <col min="10" max="10" width="11.7109375" customWidth="1"/>
    <col min="11" max="11" width="22.140625" customWidth="1"/>
  </cols>
  <sheetData>
    <row r="1" spans="1:11" ht="41.25" customHeight="1">
      <c r="A1" s="818" t="s">
        <v>15</v>
      </c>
      <c r="B1" s="821" t="s">
        <v>593</v>
      </c>
      <c r="C1" s="824" t="s">
        <v>20</v>
      </c>
      <c r="D1" s="818"/>
      <c r="E1" s="794" t="s">
        <v>22</v>
      </c>
      <c r="F1" s="794" t="s">
        <v>22</v>
      </c>
      <c r="G1" s="831" t="s">
        <v>413</v>
      </c>
      <c r="H1" s="843">
        <v>5</v>
      </c>
      <c r="I1" s="818"/>
      <c r="J1" s="818" t="s">
        <v>1007</v>
      </c>
      <c r="K1" s="818"/>
    </row>
    <row r="2" spans="1:11" ht="20.25" customHeight="1">
      <c r="A2" s="819"/>
      <c r="B2" s="822"/>
      <c r="C2" s="825"/>
      <c r="D2" s="819"/>
      <c r="E2" s="851"/>
      <c r="F2" s="851"/>
      <c r="G2" s="832"/>
      <c r="H2" s="844"/>
      <c r="I2" s="819"/>
      <c r="J2" s="819"/>
      <c r="K2" s="819"/>
    </row>
    <row r="3" spans="1:11" ht="41.25" hidden="1" customHeight="1">
      <c r="A3" s="819"/>
      <c r="B3" s="822"/>
      <c r="C3" s="825"/>
      <c r="D3" s="819"/>
      <c r="E3" s="851"/>
      <c r="F3" s="851"/>
      <c r="G3" s="832"/>
      <c r="H3" s="844"/>
      <c r="I3" s="819"/>
      <c r="J3" s="819"/>
      <c r="K3" s="819"/>
    </row>
    <row r="4" spans="1:11" ht="41.25" hidden="1" customHeight="1">
      <c r="A4" s="819"/>
      <c r="B4" s="822"/>
      <c r="C4" s="825"/>
      <c r="D4" s="819"/>
      <c r="E4" s="852"/>
      <c r="F4" s="852"/>
      <c r="G4" s="833"/>
      <c r="H4" s="845"/>
      <c r="I4" s="820"/>
      <c r="J4" s="820"/>
      <c r="K4" s="820"/>
    </row>
    <row r="5" spans="1:11" ht="20.25" hidden="1" customHeight="1">
      <c r="A5" s="819"/>
      <c r="B5" s="822"/>
      <c r="C5" s="825"/>
      <c r="D5" s="819"/>
      <c r="E5" s="145" t="s">
        <v>22</v>
      </c>
      <c r="F5" s="145" t="s">
        <v>22</v>
      </c>
      <c r="G5" s="834" t="s">
        <v>21</v>
      </c>
      <c r="H5" s="835" t="s">
        <v>21</v>
      </c>
      <c r="I5" s="837"/>
      <c r="J5" s="834" t="s">
        <v>21</v>
      </c>
      <c r="K5" s="840"/>
    </row>
    <row r="6" spans="1:11" ht="15" hidden="1" customHeight="1">
      <c r="A6" s="819"/>
      <c r="B6" s="822"/>
      <c r="C6" s="825"/>
      <c r="D6" s="819"/>
      <c r="E6" s="176">
        <v>59166800</v>
      </c>
      <c r="F6" s="145"/>
      <c r="G6" s="810"/>
      <c r="H6" s="812"/>
      <c r="I6" s="813"/>
      <c r="J6" s="810"/>
      <c r="K6" s="841"/>
    </row>
    <row r="7" spans="1:11" ht="15" hidden="1" customHeight="1">
      <c r="A7" s="819"/>
      <c r="B7" s="822"/>
      <c r="C7" s="825"/>
      <c r="D7" s="819"/>
      <c r="E7" s="794"/>
      <c r="F7" s="145" t="s">
        <v>23</v>
      </c>
      <c r="G7" s="810"/>
      <c r="H7" s="812"/>
      <c r="I7" s="813"/>
      <c r="J7" s="810"/>
      <c r="K7" s="841"/>
    </row>
    <row r="8" spans="1:11" ht="15" hidden="1" customHeight="1">
      <c r="A8" s="819"/>
      <c r="B8" s="822"/>
      <c r="C8" s="825"/>
      <c r="D8" s="819"/>
      <c r="E8" s="795"/>
      <c r="F8" s="145"/>
      <c r="G8" s="811"/>
      <c r="H8" s="814"/>
      <c r="I8" s="815"/>
      <c r="J8" s="811"/>
      <c r="K8" s="842"/>
    </row>
    <row r="9" spans="1:11" ht="20.25" hidden="1" customHeight="1">
      <c r="A9" s="819"/>
      <c r="B9" s="822"/>
      <c r="C9" s="825"/>
      <c r="D9" s="819"/>
      <c r="E9" s="145" t="s">
        <v>22</v>
      </c>
      <c r="F9" s="145" t="s">
        <v>22</v>
      </c>
      <c r="G9" s="834" t="s">
        <v>21</v>
      </c>
      <c r="H9" s="835" t="s">
        <v>21</v>
      </c>
      <c r="I9" s="837"/>
      <c r="J9" s="834" t="s">
        <v>21</v>
      </c>
      <c r="K9" s="840"/>
    </row>
    <row r="10" spans="1:11" ht="15" hidden="1" customHeight="1">
      <c r="A10" s="819"/>
      <c r="B10" s="822"/>
      <c r="C10" s="825"/>
      <c r="D10" s="819"/>
      <c r="E10" s="176">
        <v>35070000</v>
      </c>
      <c r="F10" s="145"/>
      <c r="G10" s="810"/>
      <c r="H10" s="812"/>
      <c r="I10" s="813"/>
      <c r="J10" s="810"/>
      <c r="K10" s="841"/>
    </row>
    <row r="11" spans="1:11" ht="15" hidden="1" customHeight="1">
      <c r="A11" s="819"/>
      <c r="B11" s="822"/>
      <c r="C11" s="825"/>
      <c r="D11" s="819"/>
      <c r="E11" s="794"/>
      <c r="F11" s="145" t="s">
        <v>23</v>
      </c>
      <c r="G11" s="810"/>
      <c r="H11" s="812"/>
      <c r="I11" s="813"/>
      <c r="J11" s="810"/>
      <c r="K11" s="841"/>
    </row>
    <row r="12" spans="1:11" ht="15" hidden="1" customHeight="1">
      <c r="A12" s="819"/>
      <c r="B12" s="822"/>
      <c r="C12" s="825"/>
      <c r="D12" s="819"/>
      <c r="E12" s="795"/>
      <c r="F12" s="145"/>
      <c r="G12" s="811"/>
      <c r="H12" s="814"/>
      <c r="I12" s="815"/>
      <c r="J12" s="811"/>
      <c r="K12" s="842"/>
    </row>
    <row r="13" spans="1:11" ht="20.25" hidden="1" customHeight="1">
      <c r="A13" s="819"/>
      <c r="B13" s="822"/>
      <c r="C13" s="825"/>
      <c r="D13" s="819"/>
      <c r="E13" s="145" t="s">
        <v>22</v>
      </c>
      <c r="F13" s="145" t="s">
        <v>22</v>
      </c>
      <c r="G13" s="834" t="s">
        <v>21</v>
      </c>
      <c r="H13" s="835" t="s">
        <v>21</v>
      </c>
      <c r="I13" s="837"/>
      <c r="J13" s="834" t="s">
        <v>21</v>
      </c>
      <c r="K13" s="840"/>
    </row>
    <row r="14" spans="1:11" ht="15" hidden="1" customHeight="1">
      <c r="A14" s="819"/>
      <c r="B14" s="822"/>
      <c r="C14" s="825"/>
      <c r="D14" s="819"/>
      <c r="E14" s="176">
        <v>1100000</v>
      </c>
      <c r="F14" s="145"/>
      <c r="G14" s="810"/>
      <c r="H14" s="812"/>
      <c r="I14" s="813"/>
      <c r="J14" s="810"/>
      <c r="K14" s="841"/>
    </row>
    <row r="15" spans="1:11" ht="15" hidden="1" customHeight="1">
      <c r="A15" s="819"/>
      <c r="B15" s="822"/>
      <c r="C15" s="825"/>
      <c r="D15" s="819"/>
      <c r="E15" s="794"/>
      <c r="F15" s="145" t="s">
        <v>23</v>
      </c>
      <c r="G15" s="810"/>
      <c r="H15" s="812"/>
      <c r="I15" s="813"/>
      <c r="J15" s="810"/>
      <c r="K15" s="841"/>
    </row>
    <row r="16" spans="1:11" ht="15" hidden="1" customHeight="1">
      <c r="A16" s="819"/>
      <c r="B16" s="822"/>
      <c r="C16" s="825"/>
      <c r="D16" s="819"/>
      <c r="E16" s="795"/>
      <c r="F16" s="145"/>
      <c r="G16" s="810"/>
      <c r="H16" s="812"/>
      <c r="I16" s="813"/>
      <c r="J16" s="810"/>
      <c r="K16" s="841"/>
    </row>
    <row r="17" spans="1:11">
      <c r="A17" s="819"/>
      <c r="B17" s="822"/>
      <c r="C17" s="825"/>
      <c r="D17" s="819"/>
      <c r="E17" s="145">
        <f>E21+E26</f>
        <v>6350000</v>
      </c>
      <c r="F17" s="152">
        <v>0</v>
      </c>
      <c r="G17" s="835"/>
      <c r="H17" s="836"/>
      <c r="I17" s="836"/>
      <c r="J17" s="836"/>
      <c r="K17" s="837"/>
    </row>
    <row r="18" spans="1:11">
      <c r="A18" s="819"/>
      <c r="B18" s="822"/>
      <c r="C18" s="825"/>
      <c r="D18" s="819"/>
      <c r="E18" s="794"/>
      <c r="F18" s="152" t="s">
        <v>23</v>
      </c>
      <c r="G18" s="812"/>
      <c r="H18" s="838"/>
      <c r="I18" s="838"/>
      <c r="J18" s="838"/>
      <c r="K18" s="813"/>
    </row>
    <row r="19" spans="1:11">
      <c r="A19" s="820"/>
      <c r="B19" s="823"/>
      <c r="C19" s="826"/>
      <c r="D19" s="820"/>
      <c r="E19" s="795"/>
      <c r="F19" s="152">
        <v>0</v>
      </c>
      <c r="G19" s="814"/>
      <c r="H19" s="839"/>
      <c r="I19" s="839"/>
      <c r="J19" s="839"/>
      <c r="K19" s="815"/>
    </row>
    <row r="20" spans="1:11" ht="20.25" customHeight="1">
      <c r="A20" s="801" t="s">
        <v>18</v>
      </c>
      <c r="B20" s="804" t="s">
        <v>594</v>
      </c>
      <c r="C20" s="801" t="s">
        <v>20</v>
      </c>
      <c r="D20" s="807"/>
      <c r="E20" s="145" t="s">
        <v>22</v>
      </c>
      <c r="F20" s="145" t="s">
        <v>22</v>
      </c>
      <c r="G20" s="810" t="s">
        <v>21</v>
      </c>
      <c r="H20" s="812" t="s">
        <v>21</v>
      </c>
      <c r="I20" s="813"/>
      <c r="J20" s="810" t="s">
        <v>21</v>
      </c>
      <c r="K20" s="841"/>
    </row>
    <row r="21" spans="1:11">
      <c r="A21" s="802"/>
      <c r="B21" s="805"/>
      <c r="C21" s="802"/>
      <c r="D21" s="808"/>
      <c r="E21" s="176">
        <v>2300000</v>
      </c>
      <c r="F21" s="145">
        <v>0</v>
      </c>
      <c r="G21" s="810"/>
      <c r="H21" s="812"/>
      <c r="I21" s="813"/>
      <c r="J21" s="810"/>
      <c r="K21" s="841"/>
    </row>
    <row r="22" spans="1:11">
      <c r="A22" s="802"/>
      <c r="B22" s="805"/>
      <c r="C22" s="802"/>
      <c r="D22" s="808"/>
      <c r="E22" s="794"/>
      <c r="F22" s="145" t="s">
        <v>23</v>
      </c>
      <c r="G22" s="810"/>
      <c r="H22" s="812"/>
      <c r="I22" s="813"/>
      <c r="J22" s="810"/>
      <c r="K22" s="841"/>
    </row>
    <row r="23" spans="1:11" ht="27.75" customHeight="1">
      <c r="A23" s="803"/>
      <c r="B23" s="806"/>
      <c r="C23" s="803"/>
      <c r="D23" s="809"/>
      <c r="E23" s="795"/>
      <c r="F23" s="145">
        <v>0</v>
      </c>
      <c r="G23" s="811"/>
      <c r="H23" s="814"/>
      <c r="I23" s="815"/>
      <c r="J23" s="811"/>
      <c r="K23" s="842"/>
    </row>
    <row r="24" spans="1:11" ht="15" hidden="1" customHeight="1">
      <c r="A24" s="154"/>
      <c r="B24" s="155"/>
      <c r="C24" s="154"/>
      <c r="D24" s="156"/>
      <c r="E24" s="177"/>
      <c r="F24" s="145"/>
      <c r="G24" s="149"/>
      <c r="H24" s="814"/>
      <c r="I24" s="815"/>
      <c r="J24" s="149"/>
      <c r="K24" s="150"/>
    </row>
    <row r="25" spans="1:11" ht="20.25" customHeight="1">
      <c r="A25" s="801" t="s">
        <v>18</v>
      </c>
      <c r="B25" s="804" t="s">
        <v>595</v>
      </c>
      <c r="C25" s="801" t="s">
        <v>20</v>
      </c>
      <c r="D25" s="807"/>
      <c r="E25" s="147" t="s">
        <v>22</v>
      </c>
      <c r="F25" s="147" t="s">
        <v>22</v>
      </c>
      <c r="G25" s="810" t="s">
        <v>21</v>
      </c>
      <c r="H25" s="812" t="s">
        <v>21</v>
      </c>
      <c r="I25" s="813"/>
      <c r="J25" s="810" t="s">
        <v>21</v>
      </c>
      <c r="K25" s="841"/>
    </row>
    <row r="26" spans="1:11">
      <c r="A26" s="802"/>
      <c r="B26" s="805"/>
      <c r="C26" s="802"/>
      <c r="D26" s="829"/>
      <c r="E26" s="173">
        <v>4050000</v>
      </c>
      <c r="F26" s="145">
        <v>0</v>
      </c>
      <c r="G26" s="813"/>
      <c r="H26" s="812"/>
      <c r="I26" s="813"/>
      <c r="J26" s="810"/>
      <c r="K26" s="841"/>
    </row>
    <row r="27" spans="1:11">
      <c r="A27" s="802"/>
      <c r="B27" s="805"/>
      <c r="C27" s="802"/>
      <c r="D27" s="808"/>
      <c r="E27" s="798"/>
      <c r="F27" s="151" t="s">
        <v>23</v>
      </c>
      <c r="G27" s="810"/>
      <c r="H27" s="812"/>
      <c r="I27" s="813"/>
      <c r="J27" s="810"/>
      <c r="K27" s="841"/>
    </row>
    <row r="28" spans="1:11" ht="27.75" customHeight="1">
      <c r="A28" s="803"/>
      <c r="B28" s="806"/>
      <c r="C28" s="803"/>
      <c r="D28" s="809"/>
      <c r="E28" s="795"/>
      <c r="F28" s="145">
        <v>0</v>
      </c>
      <c r="G28" s="811"/>
      <c r="H28" s="814"/>
      <c r="I28" s="815"/>
      <c r="J28" s="811"/>
      <c r="K28" s="842"/>
    </row>
  </sheetData>
  <mergeCells count="47">
    <mergeCell ref="J25:J28"/>
    <mergeCell ref="K25:K28"/>
    <mergeCell ref="E27:E28"/>
    <mergeCell ref="J20:J23"/>
    <mergeCell ref="K20:K23"/>
    <mergeCell ref="E22:E23"/>
    <mergeCell ref="H24:I24"/>
    <mergeCell ref="H25:I28"/>
    <mergeCell ref="H20:I23"/>
    <mergeCell ref="A25:A28"/>
    <mergeCell ref="B25:B28"/>
    <mergeCell ref="C25:C28"/>
    <mergeCell ref="D25:D28"/>
    <mergeCell ref="G25:G28"/>
    <mergeCell ref="A20:A23"/>
    <mergeCell ref="B20:B23"/>
    <mergeCell ref="C20:C23"/>
    <mergeCell ref="D20:D23"/>
    <mergeCell ref="G20:G23"/>
    <mergeCell ref="G13:G16"/>
    <mergeCell ref="H13:I16"/>
    <mergeCell ref="J13:J16"/>
    <mergeCell ref="K13:K16"/>
    <mergeCell ref="E15:E16"/>
    <mergeCell ref="H1:H4"/>
    <mergeCell ref="J9:J12"/>
    <mergeCell ref="K9:K12"/>
    <mergeCell ref="E11:E12"/>
    <mergeCell ref="H9:I12"/>
    <mergeCell ref="E1:E4"/>
    <mergeCell ref="F1:F4"/>
    <mergeCell ref="A1:A19"/>
    <mergeCell ref="B1:B19"/>
    <mergeCell ref="C1:C19"/>
    <mergeCell ref="D1:D19"/>
    <mergeCell ref="G1:G4"/>
    <mergeCell ref="G9:G12"/>
    <mergeCell ref="G17:K19"/>
    <mergeCell ref="E18:E19"/>
    <mergeCell ref="I1:I4"/>
    <mergeCell ref="J1:J4"/>
    <mergeCell ref="K1:K4"/>
    <mergeCell ref="G5:G8"/>
    <mergeCell ref="H5:I8"/>
    <mergeCell ref="J5:J8"/>
    <mergeCell ref="K5:K8"/>
    <mergeCell ref="E7:E8"/>
  </mergeCells>
  <pageMargins left="0.7" right="0.7" top="0.75" bottom="0.75" header="0.3" footer="0.3"/>
  <pageSetup paperSize="8" orientation="portrait" r:id="rId1"/>
</worksheet>
</file>

<file path=xl/worksheets/sheet72.xml><?xml version="1.0" encoding="utf-8"?>
<worksheet xmlns="http://schemas.openxmlformats.org/spreadsheetml/2006/main" xmlns:r="http://schemas.openxmlformats.org/officeDocument/2006/relationships">
  <dimension ref="A2:I55"/>
  <sheetViews>
    <sheetView workbookViewId="0">
      <selection activeCell="H66" sqref="H66"/>
    </sheetView>
  </sheetViews>
  <sheetFormatPr defaultRowHeight="15"/>
  <cols>
    <col min="1" max="1" width="13.7109375" customWidth="1"/>
    <col min="2" max="2" width="14.7109375" customWidth="1"/>
    <col min="3" max="3" width="13.28515625" customWidth="1"/>
    <col min="4" max="4" width="13.140625" customWidth="1"/>
    <col min="5" max="5" width="13.85546875" customWidth="1"/>
    <col min="6" max="6" width="18.42578125" customWidth="1"/>
    <col min="7" max="7" width="12" customWidth="1"/>
    <col min="8" max="8" width="18.5703125" customWidth="1"/>
  </cols>
  <sheetData>
    <row r="2" spans="1:8" ht="15.75" thickBot="1"/>
    <row r="3" spans="1:8">
      <c r="A3" s="53" t="s">
        <v>1015</v>
      </c>
      <c r="B3" s="50" t="s">
        <v>1000</v>
      </c>
      <c r="C3" s="36" t="s">
        <v>1002</v>
      </c>
      <c r="D3" s="36" t="s">
        <v>1001</v>
      </c>
      <c r="E3" s="36" t="s">
        <v>23</v>
      </c>
      <c r="F3" s="37" t="s">
        <v>1005</v>
      </c>
      <c r="H3" s="51"/>
    </row>
    <row r="4" spans="1:8" ht="15.75" thickBot="1">
      <c r="A4" s="54"/>
      <c r="B4" s="38">
        <v>26532273.239999998</v>
      </c>
      <c r="C4" s="39">
        <v>6887827.6500000004</v>
      </c>
      <c r="D4" s="39">
        <v>75207658.790000007</v>
      </c>
      <c r="E4" s="45">
        <v>242683595.12</v>
      </c>
      <c r="F4" s="40">
        <v>351311354.80000001</v>
      </c>
      <c r="H4" s="51"/>
    </row>
    <row r="5" spans="1:8">
      <c r="A5" s="35" t="s">
        <v>1308</v>
      </c>
      <c r="B5" s="41" t="s">
        <v>1000</v>
      </c>
      <c r="C5" s="41" t="s">
        <v>1002</v>
      </c>
      <c r="D5" s="41" t="s">
        <v>1004</v>
      </c>
      <c r="E5" s="41" t="s">
        <v>23</v>
      </c>
      <c r="F5" s="42" t="s">
        <v>1005</v>
      </c>
      <c r="H5" s="51"/>
    </row>
    <row r="6" spans="1:8" ht="15.75" thickBot="1">
      <c r="A6" s="38"/>
      <c r="B6" s="43">
        <v>4773276.92</v>
      </c>
      <c r="C6" s="43">
        <v>5736366.9900000002</v>
      </c>
      <c r="D6" s="43">
        <v>0</v>
      </c>
      <c r="E6" s="43">
        <v>47659519.829999998</v>
      </c>
      <c r="F6" s="43">
        <v>58169163.740000002</v>
      </c>
      <c r="H6" s="51"/>
    </row>
    <row r="7" spans="1:8">
      <c r="A7" s="35" t="s">
        <v>1010</v>
      </c>
      <c r="B7" s="41" t="s">
        <v>1000</v>
      </c>
      <c r="C7" s="41" t="s">
        <v>1002</v>
      </c>
      <c r="D7" s="41" t="s">
        <v>1004</v>
      </c>
      <c r="E7" s="41" t="s">
        <v>23</v>
      </c>
      <c r="F7" s="42" t="s">
        <v>1005</v>
      </c>
    </row>
    <row r="8" spans="1:8" ht="15.75" thickBot="1">
      <c r="A8" s="38"/>
      <c r="B8" s="43">
        <v>676791.07</v>
      </c>
      <c r="C8" s="43">
        <v>992983.22</v>
      </c>
      <c r="D8" s="43">
        <v>5380708.0700000003</v>
      </c>
      <c r="E8" s="43">
        <v>44064856.350000001</v>
      </c>
      <c r="F8" s="44">
        <v>51115338.710000001</v>
      </c>
    </row>
    <row r="9" spans="1:8">
      <c r="B9" s="178">
        <f>B4+B6+B8</f>
        <v>31982341.229999997</v>
      </c>
      <c r="C9" s="178">
        <f>C4+C6+C8</f>
        <v>13617177.860000001</v>
      </c>
      <c r="D9" s="178">
        <f>D4+D6+D8</f>
        <v>80588366.860000014</v>
      </c>
      <c r="E9" s="178">
        <f>E4+E6+E8</f>
        <v>334407971.30000001</v>
      </c>
      <c r="F9" s="178">
        <f>F4+F6+F8</f>
        <v>460595857.25</v>
      </c>
      <c r="H9" s="51"/>
    </row>
    <row r="12" spans="1:8" ht="15.75" thickBot="1"/>
    <row r="13" spans="1:8">
      <c r="A13" s="75" t="s">
        <v>1009</v>
      </c>
      <c r="B13" s="76" t="s">
        <v>1000</v>
      </c>
      <c r="C13" s="76" t="s">
        <v>1002</v>
      </c>
      <c r="D13" s="76" t="s">
        <v>1004</v>
      </c>
      <c r="E13" s="76" t="s">
        <v>23</v>
      </c>
      <c r="F13" s="77" t="s">
        <v>1005</v>
      </c>
      <c r="H13" s="51"/>
    </row>
    <row r="14" spans="1:8" ht="15.75" thickBot="1">
      <c r="A14" s="78"/>
      <c r="B14" s="79">
        <v>1633714.22</v>
      </c>
      <c r="C14" s="79">
        <v>1989919</v>
      </c>
      <c r="D14" s="79">
        <v>12194281.640000001</v>
      </c>
      <c r="E14" s="79">
        <v>41324216.909999996</v>
      </c>
      <c r="F14" s="80">
        <v>57142131.770000003</v>
      </c>
      <c r="H14" s="51"/>
    </row>
    <row r="15" spans="1:8">
      <c r="A15" s="75" t="s">
        <v>1012</v>
      </c>
      <c r="B15" s="76" t="s">
        <v>1000</v>
      </c>
      <c r="C15" s="76" t="s">
        <v>1002</v>
      </c>
      <c r="D15" s="76" t="s">
        <v>1004</v>
      </c>
      <c r="E15" s="76" t="s">
        <v>23</v>
      </c>
      <c r="F15" s="77" t="s">
        <v>1005</v>
      </c>
    </row>
    <row r="16" spans="1:8" ht="15.75" thickBot="1">
      <c r="A16" s="78"/>
      <c r="B16" s="79"/>
      <c r="C16" s="79"/>
      <c r="D16" s="86">
        <v>612906.80000000005</v>
      </c>
      <c r="E16" s="79">
        <v>18911274.140000001</v>
      </c>
      <c r="F16" s="80">
        <v>19524180.940000001</v>
      </c>
    </row>
    <row r="17" spans="1:8">
      <c r="A17" s="75" t="s">
        <v>1013</v>
      </c>
      <c r="B17" s="76" t="s">
        <v>1000</v>
      </c>
      <c r="C17" s="76" t="s">
        <v>1002</v>
      </c>
      <c r="D17" s="76" t="s">
        <v>1004</v>
      </c>
      <c r="E17" s="76" t="s">
        <v>23</v>
      </c>
      <c r="F17" s="77" t="s">
        <v>1005</v>
      </c>
    </row>
    <row r="18" spans="1:8" ht="15.75" thickBot="1">
      <c r="A18" s="78"/>
      <c r="B18" s="79"/>
      <c r="C18" s="79"/>
      <c r="D18" s="79">
        <v>15240</v>
      </c>
      <c r="E18" s="79">
        <v>15240</v>
      </c>
      <c r="F18" s="80">
        <v>30480</v>
      </c>
      <c r="H18" s="51"/>
    </row>
    <row r="19" spans="1:8">
      <c r="A19" s="75" t="s">
        <v>1014</v>
      </c>
      <c r="B19" s="76" t="s">
        <v>1000</v>
      </c>
      <c r="C19" s="76" t="s">
        <v>1002</v>
      </c>
      <c r="D19" s="76" t="s">
        <v>1004</v>
      </c>
      <c r="E19" s="76" t="s">
        <v>23</v>
      </c>
      <c r="F19" s="77" t="s">
        <v>1005</v>
      </c>
    </row>
    <row r="20" spans="1:8" ht="15.75" thickBot="1">
      <c r="A20" s="78"/>
      <c r="B20" s="88">
        <v>16661257.91</v>
      </c>
      <c r="C20" s="88">
        <v>4578400.3</v>
      </c>
      <c r="D20" s="92">
        <v>17682943</v>
      </c>
      <c r="E20" s="88">
        <v>111649385.90000001</v>
      </c>
      <c r="F20" s="91">
        <v>150571987.11000001</v>
      </c>
    </row>
    <row r="21" spans="1:8">
      <c r="A21" s="75" t="s">
        <v>1016</v>
      </c>
      <c r="B21" s="76" t="s">
        <v>1000</v>
      </c>
      <c r="C21" s="76" t="s">
        <v>1002</v>
      </c>
      <c r="D21" s="76" t="s">
        <v>1004</v>
      </c>
      <c r="E21" s="76" t="s">
        <v>23</v>
      </c>
      <c r="F21" s="77" t="s">
        <v>1005</v>
      </c>
    </row>
    <row r="22" spans="1:8" ht="15.75" thickBot="1">
      <c r="A22" s="78"/>
      <c r="B22" s="90">
        <v>5785787.5599999996</v>
      </c>
      <c r="C22" s="90">
        <v>12828659.15</v>
      </c>
      <c r="D22" s="88"/>
      <c r="E22" s="79">
        <v>53852104.090000004</v>
      </c>
      <c r="F22" s="91">
        <v>72466550.799999997</v>
      </c>
    </row>
    <row r="23" spans="1:8">
      <c r="B23" s="179">
        <f>B14+B16+B18+B20+B22</f>
        <v>24080759.689999998</v>
      </c>
      <c r="C23" s="179">
        <f>C14+C16+C18+C20+C22</f>
        <v>19396978.449999999</v>
      </c>
      <c r="D23" s="179">
        <f>D14+D16+D18+D20+D22</f>
        <v>30505371.440000001</v>
      </c>
      <c r="E23" s="179">
        <f>E14+E16+E18+E20+E22</f>
        <v>225752221.03999999</v>
      </c>
      <c r="F23" s="179">
        <f>F14+F16+F18+F20+F22</f>
        <v>299735330.62</v>
      </c>
      <c r="H23" s="51"/>
    </row>
    <row r="27" spans="1:8" ht="15.75" thickBot="1"/>
    <row r="28" spans="1:8">
      <c r="A28" s="98" t="s">
        <v>1017</v>
      </c>
      <c r="B28" s="99" t="s">
        <v>1000</v>
      </c>
      <c r="C28" s="100" t="s">
        <v>1002</v>
      </c>
      <c r="D28" s="100" t="s">
        <v>1001</v>
      </c>
      <c r="E28" s="100" t="s">
        <v>23</v>
      </c>
      <c r="F28" s="101" t="s">
        <v>1005</v>
      </c>
      <c r="G28" s="117" t="s">
        <v>1755</v>
      </c>
    </row>
    <row r="29" spans="1:8" ht="15.75" thickBot="1">
      <c r="A29" s="102"/>
      <c r="B29" s="103">
        <v>1256807.48</v>
      </c>
      <c r="C29" s="104">
        <v>753513.11</v>
      </c>
      <c r="D29" s="104">
        <v>0</v>
      </c>
      <c r="E29" s="105">
        <v>14711185.99</v>
      </c>
      <c r="F29" s="106">
        <v>17158232.709999997</v>
      </c>
      <c r="G29" s="118">
        <v>436726.13</v>
      </c>
      <c r="H29" s="51"/>
    </row>
    <row r="30" spans="1:8">
      <c r="A30" s="98" t="s">
        <v>1650</v>
      </c>
      <c r="B30" s="100" t="s">
        <v>1000</v>
      </c>
      <c r="C30" s="100" t="s">
        <v>1002</v>
      </c>
      <c r="D30" s="100" t="s">
        <v>1001</v>
      </c>
      <c r="E30" s="100" t="s">
        <v>23</v>
      </c>
      <c r="F30" s="101" t="s">
        <v>1005</v>
      </c>
    </row>
    <row r="31" spans="1:8" ht="15.75" thickBot="1">
      <c r="A31" s="102"/>
      <c r="B31" s="104">
        <v>3096119.46</v>
      </c>
      <c r="C31" s="104">
        <v>3004555.99</v>
      </c>
      <c r="D31" s="104">
        <v>0</v>
      </c>
      <c r="E31" s="123">
        <v>34570493.969999999</v>
      </c>
      <c r="F31" s="124">
        <v>40671169.420000002</v>
      </c>
      <c r="H31" s="51"/>
    </row>
    <row r="32" spans="1:8">
      <c r="A32" s="142" t="s">
        <v>1025</v>
      </c>
      <c r="B32" s="140" t="s">
        <v>1000</v>
      </c>
      <c r="C32" s="140" t="s">
        <v>1002</v>
      </c>
      <c r="D32" s="140" t="s">
        <v>1001</v>
      </c>
      <c r="E32" s="140" t="s">
        <v>23</v>
      </c>
      <c r="F32" s="141" t="s">
        <v>1005</v>
      </c>
      <c r="H32" s="51"/>
    </row>
    <row r="33" spans="1:8" ht="15.75" thickBot="1">
      <c r="A33" s="103"/>
      <c r="B33" s="104">
        <v>552377.75</v>
      </c>
      <c r="C33" s="104">
        <v>282018.98</v>
      </c>
      <c r="D33" s="104">
        <v>0</v>
      </c>
      <c r="E33" s="104">
        <v>6708755.3399999999</v>
      </c>
      <c r="F33" s="106">
        <v>7543152.0700000003</v>
      </c>
      <c r="H33" s="51"/>
    </row>
    <row r="34" spans="1:8">
      <c r="A34" s="98" t="s">
        <v>1026</v>
      </c>
      <c r="B34" s="100" t="s">
        <v>1000</v>
      </c>
      <c r="C34" s="100" t="s">
        <v>1002</v>
      </c>
      <c r="D34" s="100" t="s">
        <v>1001</v>
      </c>
      <c r="E34" s="100" t="s">
        <v>23</v>
      </c>
      <c r="F34" s="101" t="s">
        <v>1005</v>
      </c>
      <c r="H34" s="51"/>
    </row>
    <row r="35" spans="1:8" ht="15.75" thickBot="1">
      <c r="A35" s="102"/>
      <c r="B35" s="104">
        <v>364208.2</v>
      </c>
      <c r="C35" s="138">
        <v>678790.49</v>
      </c>
      <c r="D35" s="104">
        <v>0</v>
      </c>
      <c r="E35" s="123">
        <v>4534124.5</v>
      </c>
      <c r="F35" s="124">
        <v>5577123.1900000004</v>
      </c>
      <c r="H35" s="51"/>
    </row>
    <row r="36" spans="1:8">
      <c r="A36" s="98" t="s">
        <v>1028</v>
      </c>
      <c r="B36" s="100" t="s">
        <v>1000</v>
      </c>
      <c r="C36" s="100" t="s">
        <v>1002</v>
      </c>
      <c r="D36" s="100" t="s">
        <v>1001</v>
      </c>
      <c r="E36" s="100" t="s">
        <v>23</v>
      </c>
      <c r="F36" s="143" t="s">
        <v>1005</v>
      </c>
      <c r="G36" s="27" t="s">
        <v>1755</v>
      </c>
    </row>
    <row r="37" spans="1:8" ht="15.75" thickBot="1">
      <c r="A37" s="102"/>
      <c r="B37" s="104">
        <v>17049276.789999999</v>
      </c>
      <c r="C37" s="138">
        <v>1785492.3199999998</v>
      </c>
      <c r="D37" s="104">
        <v>0</v>
      </c>
      <c r="E37" s="123">
        <v>54223499.240000002</v>
      </c>
      <c r="F37" s="123">
        <v>73886610.950000003</v>
      </c>
      <c r="G37" s="27">
        <v>828342.6</v>
      </c>
    </row>
    <row r="38" spans="1:8">
      <c r="A38" s="98" t="s">
        <v>1032</v>
      </c>
      <c r="B38" s="100" t="s">
        <v>1000</v>
      </c>
      <c r="C38" s="100" t="s">
        <v>1002</v>
      </c>
      <c r="D38" s="100" t="s">
        <v>1001</v>
      </c>
      <c r="E38" s="100" t="s">
        <v>23</v>
      </c>
      <c r="F38" s="101" t="s">
        <v>1005</v>
      </c>
    </row>
    <row r="39" spans="1:8" ht="15.75" thickBot="1">
      <c r="A39" s="102"/>
      <c r="B39" s="104">
        <v>447821.27</v>
      </c>
      <c r="C39" s="138">
        <v>350296.72</v>
      </c>
      <c r="D39" s="104">
        <v>0</v>
      </c>
      <c r="E39" s="123">
        <v>6944452.5700000003</v>
      </c>
      <c r="F39" s="124">
        <v>7742570.5599999996</v>
      </c>
    </row>
    <row r="40" spans="1:8">
      <c r="B40" s="178">
        <f t="shared" ref="B40:G40" si="0">B29+B31+B33+B35+B37+B39</f>
        <v>22766610.949999999</v>
      </c>
      <c r="C40" s="178">
        <f t="shared" si="0"/>
        <v>6854667.6100000003</v>
      </c>
      <c r="D40" s="178">
        <f t="shared" si="0"/>
        <v>0</v>
      </c>
      <c r="E40" s="178">
        <f t="shared" si="0"/>
        <v>121692511.60999998</v>
      </c>
      <c r="F40" s="178">
        <f t="shared" si="0"/>
        <v>152578858.90000001</v>
      </c>
      <c r="G40" s="178">
        <f t="shared" si="0"/>
        <v>1265068.73</v>
      </c>
      <c r="H40" s="51"/>
    </row>
    <row r="42" spans="1:8" ht="15.75" thickBot="1"/>
    <row r="43" spans="1:8">
      <c r="A43" s="162" t="s">
        <v>1033</v>
      </c>
      <c r="B43" s="163" t="s">
        <v>1000</v>
      </c>
      <c r="C43" s="163" t="s">
        <v>1002</v>
      </c>
      <c r="D43" s="163" t="s">
        <v>1001</v>
      </c>
      <c r="E43" s="163" t="s">
        <v>23</v>
      </c>
      <c r="F43" s="164" t="s">
        <v>1005</v>
      </c>
      <c r="H43" s="51"/>
    </row>
    <row r="44" spans="1:8" ht="15.75" thickBot="1">
      <c r="A44" s="165"/>
      <c r="B44" s="166">
        <v>4486449.47</v>
      </c>
      <c r="C44" s="167">
        <v>6201274.6200000001</v>
      </c>
      <c r="D44" s="166"/>
      <c r="E44" s="168">
        <v>50846427.280000001</v>
      </c>
      <c r="F44" s="169">
        <v>61534151.370000005</v>
      </c>
      <c r="H44" s="51"/>
    </row>
    <row r="45" spans="1:8">
      <c r="A45" s="162" t="s">
        <v>1034</v>
      </c>
      <c r="B45" s="163" t="s">
        <v>1000</v>
      </c>
      <c r="C45" s="163" t="s">
        <v>1002</v>
      </c>
      <c r="D45" s="163" t="s">
        <v>1001</v>
      </c>
      <c r="E45" s="163" t="s">
        <v>23</v>
      </c>
      <c r="F45" s="164" t="s">
        <v>1005</v>
      </c>
    </row>
    <row r="46" spans="1:8" ht="15.75" thickBot="1">
      <c r="A46" s="165"/>
      <c r="B46" s="166">
        <v>3733832.7600000002</v>
      </c>
      <c r="C46" s="167">
        <v>3733836.7100000004</v>
      </c>
      <c r="D46" s="166"/>
      <c r="E46" s="168">
        <v>42316767.390000001</v>
      </c>
      <c r="F46" s="169">
        <v>49784436.859999999</v>
      </c>
    </row>
    <row r="47" spans="1:8">
      <c r="B47" s="178">
        <f>B44+B46</f>
        <v>8220282.2300000004</v>
      </c>
      <c r="C47" s="178">
        <f>C44+C46</f>
        <v>9935111.3300000001</v>
      </c>
      <c r="D47" s="178">
        <f>D44+D46</f>
        <v>0</v>
      </c>
      <c r="E47" s="178">
        <f>E44+E46</f>
        <v>93163194.670000002</v>
      </c>
      <c r="F47" s="178">
        <f>F44+F46</f>
        <v>111318588.23</v>
      </c>
      <c r="H47" s="51"/>
    </row>
    <row r="49" spans="1:9" ht="15.75" thickBot="1"/>
    <row r="50" spans="1:9" ht="15.75" thickBot="1">
      <c r="A50" s="180" t="s">
        <v>1005</v>
      </c>
      <c r="B50" s="181">
        <f t="shared" ref="B50:G50" si="1">B9+B23+B40+B47</f>
        <v>87049994.099999994</v>
      </c>
      <c r="C50" s="181">
        <f t="shared" si="1"/>
        <v>49803935.25</v>
      </c>
      <c r="D50" s="181">
        <f t="shared" si="1"/>
        <v>111093738.30000001</v>
      </c>
      <c r="E50" s="181">
        <f t="shared" si="1"/>
        <v>775015898.62</v>
      </c>
      <c r="F50" s="181">
        <f t="shared" si="1"/>
        <v>1024228635</v>
      </c>
      <c r="G50" s="181">
        <f t="shared" si="1"/>
        <v>1265068.73</v>
      </c>
      <c r="H50" s="51"/>
    </row>
    <row r="53" spans="1:9">
      <c r="H53" s="51"/>
    </row>
    <row r="54" spans="1:9">
      <c r="B54" s="51"/>
      <c r="C54" s="51"/>
      <c r="D54" s="51"/>
      <c r="E54" s="51"/>
      <c r="F54" s="51"/>
      <c r="G54" s="51"/>
    </row>
    <row r="55" spans="1:9">
      <c r="I55" s="51"/>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dimension ref="A1"/>
  <sheetViews>
    <sheetView workbookViewId="0">
      <selection activeCell="H17" sqref="H16:H17"/>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K205"/>
  <sheetViews>
    <sheetView topLeftCell="A186" workbookViewId="0">
      <selection activeCell="B158" sqref="B158:B161"/>
    </sheetView>
  </sheetViews>
  <sheetFormatPr defaultRowHeight="15"/>
  <cols>
    <col min="2" max="2" width="20.85546875" customWidth="1"/>
    <col min="4" max="4" width="7.28515625" customWidth="1"/>
    <col min="5" max="5" width="12.28515625" customWidth="1"/>
    <col min="6" max="6" width="11.7109375" customWidth="1"/>
    <col min="8" max="8" width="7.7109375" customWidth="1"/>
    <col min="9" max="9" width="7.85546875" customWidth="1"/>
    <col min="10" max="10" width="11.7109375" customWidth="1"/>
    <col min="11" max="11" width="22.140625" customWidth="1"/>
  </cols>
  <sheetData>
    <row r="2" spans="1:11" ht="113.25" customHeight="1">
      <c r="A2" s="462" t="s">
        <v>15</v>
      </c>
      <c r="B2" s="463" t="s">
        <v>120</v>
      </c>
      <c r="C2" s="458" t="s">
        <v>20</v>
      </c>
      <c r="D2" s="462"/>
      <c r="E2" s="209" t="s">
        <v>22</v>
      </c>
      <c r="F2" s="209" t="s">
        <v>22</v>
      </c>
      <c r="G2" s="465" t="s">
        <v>121</v>
      </c>
      <c r="H2" s="462">
        <v>18</v>
      </c>
      <c r="I2" s="462">
        <v>16</v>
      </c>
      <c r="J2" s="462" t="s">
        <v>1039</v>
      </c>
      <c r="K2" s="465" t="s">
        <v>1564</v>
      </c>
    </row>
    <row r="3" spans="1:11" ht="15" hidden="1" customHeight="1">
      <c r="A3" s="462"/>
      <c r="B3" s="463"/>
      <c r="C3" s="458"/>
      <c r="D3" s="462"/>
      <c r="E3" s="209"/>
      <c r="F3" s="210"/>
      <c r="G3" s="465"/>
      <c r="H3" s="462"/>
      <c r="I3" s="462"/>
      <c r="J3" s="462"/>
      <c r="K3" s="465"/>
    </row>
    <row r="4" spans="1:11" ht="15" hidden="1" customHeight="1">
      <c r="A4" s="462"/>
      <c r="B4" s="463"/>
      <c r="C4" s="458"/>
      <c r="D4" s="462"/>
      <c r="E4" s="456"/>
      <c r="F4" s="210" t="s">
        <v>23</v>
      </c>
      <c r="G4" s="465"/>
      <c r="H4" s="462"/>
      <c r="I4" s="462"/>
      <c r="J4" s="462"/>
      <c r="K4" s="465"/>
    </row>
    <row r="5" spans="1:11" ht="33" hidden="1" customHeight="1">
      <c r="A5" s="462"/>
      <c r="B5" s="463"/>
      <c r="C5" s="458"/>
      <c r="D5" s="462"/>
      <c r="E5" s="456"/>
      <c r="F5" s="210"/>
      <c r="G5" s="465"/>
      <c r="H5" s="462"/>
      <c r="I5" s="462"/>
      <c r="J5" s="462"/>
      <c r="K5" s="465"/>
    </row>
    <row r="6" spans="1:11" ht="20.25" hidden="1" customHeight="1">
      <c r="A6" s="462"/>
      <c r="B6" s="463"/>
      <c r="C6" s="458"/>
      <c r="D6" s="462"/>
      <c r="E6" s="209" t="s">
        <v>22</v>
      </c>
      <c r="F6" s="210" t="s">
        <v>22</v>
      </c>
      <c r="G6" s="454" t="s">
        <v>21</v>
      </c>
      <c r="H6" s="454" t="s">
        <v>21</v>
      </c>
      <c r="I6" s="454"/>
      <c r="J6" s="454" t="s">
        <v>21</v>
      </c>
      <c r="K6" s="492"/>
    </row>
    <row r="7" spans="1:11" ht="15" hidden="1" customHeight="1">
      <c r="A7" s="462"/>
      <c r="B7" s="463"/>
      <c r="C7" s="458"/>
      <c r="D7" s="462"/>
      <c r="E7" s="195">
        <v>59166800</v>
      </c>
      <c r="F7" s="210"/>
      <c r="G7" s="454"/>
      <c r="H7" s="454"/>
      <c r="I7" s="454"/>
      <c r="J7" s="454"/>
      <c r="K7" s="492"/>
    </row>
    <row r="8" spans="1:11" ht="15" hidden="1" customHeight="1">
      <c r="A8" s="462"/>
      <c r="B8" s="463"/>
      <c r="C8" s="458"/>
      <c r="D8" s="462"/>
      <c r="E8" s="456"/>
      <c r="F8" s="210" t="s">
        <v>23</v>
      </c>
      <c r="G8" s="454"/>
      <c r="H8" s="454"/>
      <c r="I8" s="454"/>
      <c r="J8" s="454"/>
      <c r="K8" s="492"/>
    </row>
    <row r="9" spans="1:11" ht="15" hidden="1" customHeight="1">
      <c r="A9" s="462"/>
      <c r="B9" s="463"/>
      <c r="C9" s="458"/>
      <c r="D9" s="462"/>
      <c r="E9" s="456"/>
      <c r="F9" s="210"/>
      <c r="G9" s="454"/>
      <c r="H9" s="454"/>
      <c r="I9" s="454"/>
      <c r="J9" s="454"/>
      <c r="K9" s="492"/>
    </row>
    <row r="10" spans="1:11" ht="20.25" hidden="1" customHeight="1">
      <c r="A10" s="462"/>
      <c r="B10" s="463"/>
      <c r="C10" s="458"/>
      <c r="D10" s="462"/>
      <c r="E10" s="209" t="s">
        <v>22</v>
      </c>
      <c r="F10" s="210" t="s">
        <v>22</v>
      </c>
      <c r="G10" s="454" t="s">
        <v>21</v>
      </c>
      <c r="H10" s="454" t="s">
        <v>21</v>
      </c>
      <c r="I10" s="454"/>
      <c r="J10" s="454" t="s">
        <v>21</v>
      </c>
      <c r="K10" s="492"/>
    </row>
    <row r="11" spans="1:11" ht="15" hidden="1" customHeight="1">
      <c r="A11" s="462"/>
      <c r="B11" s="463"/>
      <c r="C11" s="458"/>
      <c r="D11" s="462"/>
      <c r="E11" s="195">
        <v>35070000</v>
      </c>
      <c r="F11" s="210"/>
      <c r="G11" s="454"/>
      <c r="H11" s="454"/>
      <c r="I11" s="454"/>
      <c r="J11" s="454"/>
      <c r="K11" s="492"/>
    </row>
    <row r="12" spans="1:11" ht="15" hidden="1" customHeight="1">
      <c r="A12" s="462"/>
      <c r="B12" s="463"/>
      <c r="C12" s="458"/>
      <c r="D12" s="462"/>
      <c r="E12" s="456"/>
      <c r="F12" s="210" t="s">
        <v>23</v>
      </c>
      <c r="G12" s="454"/>
      <c r="H12" s="454"/>
      <c r="I12" s="454"/>
      <c r="J12" s="454"/>
      <c r="K12" s="492"/>
    </row>
    <row r="13" spans="1:11" ht="15" hidden="1" customHeight="1">
      <c r="A13" s="462"/>
      <c r="B13" s="463"/>
      <c r="C13" s="458"/>
      <c r="D13" s="462"/>
      <c r="E13" s="456"/>
      <c r="F13" s="210"/>
      <c r="G13" s="454"/>
      <c r="H13" s="454"/>
      <c r="I13" s="454"/>
      <c r="J13" s="454"/>
      <c r="K13" s="492"/>
    </row>
    <row r="14" spans="1:11" ht="20.25" hidden="1" customHeight="1">
      <c r="A14" s="462"/>
      <c r="B14" s="463"/>
      <c r="C14" s="458"/>
      <c r="D14" s="462"/>
      <c r="E14" s="209" t="s">
        <v>22</v>
      </c>
      <c r="F14" s="210" t="s">
        <v>22</v>
      </c>
      <c r="G14" s="454" t="s">
        <v>21</v>
      </c>
      <c r="H14" s="454" t="s">
        <v>21</v>
      </c>
      <c r="I14" s="454"/>
      <c r="J14" s="454" t="s">
        <v>21</v>
      </c>
      <c r="K14" s="492"/>
    </row>
    <row r="15" spans="1:11" ht="15" hidden="1" customHeight="1">
      <c r="A15" s="462"/>
      <c r="B15" s="463"/>
      <c r="C15" s="458"/>
      <c r="D15" s="462"/>
      <c r="E15" s="195">
        <v>1100000</v>
      </c>
      <c r="F15" s="210"/>
      <c r="G15" s="454"/>
      <c r="H15" s="454"/>
      <c r="I15" s="454"/>
      <c r="J15" s="454"/>
      <c r="K15" s="492"/>
    </row>
    <row r="16" spans="1:11" ht="15" hidden="1" customHeight="1">
      <c r="A16" s="462"/>
      <c r="B16" s="463"/>
      <c r="C16" s="458"/>
      <c r="D16" s="462"/>
      <c r="E16" s="456"/>
      <c r="F16" s="210" t="s">
        <v>23</v>
      </c>
      <c r="G16" s="454"/>
      <c r="H16" s="454"/>
      <c r="I16" s="454"/>
      <c r="J16" s="454"/>
      <c r="K16" s="492"/>
    </row>
    <row r="17" spans="1:11" ht="15" hidden="1" customHeight="1">
      <c r="A17" s="462"/>
      <c r="B17" s="463"/>
      <c r="C17" s="458"/>
      <c r="D17" s="462"/>
      <c r="E17" s="456"/>
      <c r="F17" s="210"/>
      <c r="G17" s="454"/>
      <c r="H17" s="454"/>
      <c r="I17" s="454"/>
      <c r="J17" s="454"/>
      <c r="K17" s="492"/>
    </row>
    <row r="18" spans="1:11">
      <c r="A18" s="462"/>
      <c r="B18" s="463"/>
      <c r="C18" s="458"/>
      <c r="D18" s="462"/>
      <c r="E18" s="209">
        <f>E22+E26+E167+E171+E179+E183+E187+E191+E195+E199+E203</f>
        <v>213483899</v>
      </c>
      <c r="F18" s="211">
        <f>F22+F26+F167+F171+F179+F183+F187+F191+F195+F199+F203</f>
        <v>41519182.769999996</v>
      </c>
      <c r="G18" s="454"/>
      <c r="H18" s="454"/>
      <c r="I18" s="454"/>
      <c r="J18" s="454"/>
      <c r="K18" s="454"/>
    </row>
    <row r="19" spans="1:11">
      <c r="A19" s="462"/>
      <c r="B19" s="463"/>
      <c r="C19" s="458"/>
      <c r="D19" s="462"/>
      <c r="E19" s="456"/>
      <c r="F19" s="210" t="s">
        <v>23</v>
      </c>
      <c r="G19" s="454"/>
      <c r="H19" s="454"/>
      <c r="I19" s="454"/>
      <c r="J19" s="454"/>
      <c r="K19" s="454"/>
    </row>
    <row r="20" spans="1:11" ht="15" customHeight="1">
      <c r="A20" s="462"/>
      <c r="B20" s="463"/>
      <c r="C20" s="458"/>
      <c r="D20" s="462"/>
      <c r="E20" s="456"/>
      <c r="F20" s="211">
        <f>F24+F28+F169+F173+F181+F185+F189+F193+F197+F201+F205</f>
        <v>34442529.109999999</v>
      </c>
      <c r="G20" s="454"/>
      <c r="H20" s="454"/>
      <c r="I20" s="454"/>
      <c r="J20" s="454"/>
      <c r="K20" s="454"/>
    </row>
    <row r="21" spans="1:11" ht="20.25" customHeight="1">
      <c r="A21" s="451" t="s">
        <v>18</v>
      </c>
      <c r="B21" s="452" t="s">
        <v>122</v>
      </c>
      <c r="C21" s="451" t="s">
        <v>20</v>
      </c>
      <c r="D21" s="480"/>
      <c r="E21" s="211" t="s">
        <v>22</v>
      </c>
      <c r="F21" s="211" t="s">
        <v>22</v>
      </c>
      <c r="G21" s="454" t="s">
        <v>21</v>
      </c>
      <c r="H21" s="454" t="s">
        <v>21</v>
      </c>
      <c r="I21" s="454"/>
      <c r="J21" s="454" t="s">
        <v>21</v>
      </c>
      <c r="K21" s="492"/>
    </row>
    <row r="22" spans="1:11">
      <c r="A22" s="451"/>
      <c r="B22" s="452"/>
      <c r="C22" s="451"/>
      <c r="D22" s="480"/>
      <c r="E22" s="207">
        <v>1260000</v>
      </c>
      <c r="F22" s="211">
        <v>0</v>
      </c>
      <c r="G22" s="454"/>
      <c r="H22" s="454"/>
      <c r="I22" s="454"/>
      <c r="J22" s="454"/>
      <c r="K22" s="492"/>
    </row>
    <row r="23" spans="1:11">
      <c r="A23" s="451"/>
      <c r="B23" s="452"/>
      <c r="C23" s="451"/>
      <c r="D23" s="480"/>
      <c r="E23" s="513"/>
      <c r="F23" s="211" t="s">
        <v>23</v>
      </c>
      <c r="G23" s="454"/>
      <c r="H23" s="454"/>
      <c r="I23" s="454"/>
      <c r="J23" s="454"/>
      <c r="K23" s="492"/>
    </row>
    <row r="24" spans="1:11" ht="34.5" customHeight="1">
      <c r="A24" s="451"/>
      <c r="B24" s="452"/>
      <c r="C24" s="451"/>
      <c r="D24" s="480"/>
      <c r="E24" s="513"/>
      <c r="F24" s="211">
        <v>0</v>
      </c>
      <c r="G24" s="454"/>
      <c r="H24" s="454"/>
      <c r="I24" s="454"/>
      <c r="J24" s="454"/>
      <c r="K24" s="492"/>
    </row>
    <row r="25" spans="1:11" ht="20.25" customHeight="1">
      <c r="A25" s="451" t="s">
        <v>18</v>
      </c>
      <c r="B25" s="452" t="s">
        <v>123</v>
      </c>
      <c r="C25" s="451" t="s">
        <v>20</v>
      </c>
      <c r="D25" s="480"/>
      <c r="E25" s="209" t="s">
        <v>22</v>
      </c>
      <c r="F25" s="209" t="s">
        <v>22</v>
      </c>
      <c r="G25" s="454" t="s">
        <v>21</v>
      </c>
      <c r="H25" s="454" t="s">
        <v>21</v>
      </c>
      <c r="I25" s="454"/>
      <c r="J25" s="454" t="s">
        <v>21</v>
      </c>
      <c r="K25" s="455" t="s">
        <v>1563</v>
      </c>
    </row>
    <row r="26" spans="1:11">
      <c r="A26" s="451"/>
      <c r="B26" s="452"/>
      <c r="C26" s="451"/>
      <c r="D26" s="480"/>
      <c r="E26" s="212">
        <v>162623899</v>
      </c>
      <c r="F26" s="209">
        <f>F31+F35+F39+F43+F47+F51+F55+F59+F63+F67+F71+F75+F79+F83+F87+F91+F95+F99+F103+F107+F111+F115+F119+F123+F127+F131+F135+F139+F143+F147+F151+F155+F159+F163</f>
        <v>38515229.769999996</v>
      </c>
      <c r="G26" s="454"/>
      <c r="H26" s="454"/>
      <c r="I26" s="454"/>
      <c r="J26" s="454"/>
      <c r="K26" s="455"/>
    </row>
    <row r="27" spans="1:11">
      <c r="A27" s="451"/>
      <c r="B27" s="452"/>
      <c r="C27" s="451"/>
      <c r="D27" s="480"/>
      <c r="E27" s="517"/>
      <c r="F27" s="209" t="s">
        <v>23</v>
      </c>
      <c r="G27" s="454"/>
      <c r="H27" s="454"/>
      <c r="I27" s="454"/>
      <c r="J27" s="454"/>
      <c r="K27" s="455"/>
    </row>
    <row r="28" spans="1:11" ht="75" customHeight="1">
      <c r="A28" s="451"/>
      <c r="B28" s="452"/>
      <c r="C28" s="451"/>
      <c r="D28" s="480"/>
      <c r="E28" s="461"/>
      <c r="F28" s="49">
        <f>F33+F37+F41+F45+F49+F53+F57+F61+F65+F69+F73+F77+F81+F85+F89+F93+F97+F101+F105+F109+F113+F117+F121+F125+F129+F133++F137+F141+F145+F149+F153+F157+F161+F165</f>
        <v>31889169.060000002</v>
      </c>
      <c r="G28" s="454"/>
      <c r="H28" s="454"/>
      <c r="I28" s="454"/>
      <c r="J28" s="454"/>
      <c r="K28" s="455"/>
    </row>
    <row r="29" spans="1:11" ht="15" hidden="1" customHeight="1">
      <c r="A29" s="451"/>
      <c r="B29" s="452"/>
      <c r="C29" s="451"/>
      <c r="D29" s="480"/>
      <c r="E29" s="461"/>
      <c r="F29" s="209"/>
      <c r="G29" s="454"/>
      <c r="H29" s="454"/>
      <c r="I29" s="454"/>
      <c r="J29" s="454"/>
      <c r="K29" s="455"/>
    </row>
    <row r="30" spans="1:11" ht="20.25" customHeight="1">
      <c r="A30" s="446"/>
      <c r="B30" s="447" t="s">
        <v>612</v>
      </c>
      <c r="C30" s="446"/>
      <c r="D30" s="489">
        <v>2011</v>
      </c>
      <c r="E30" s="448"/>
      <c r="F30" s="208" t="s">
        <v>22</v>
      </c>
      <c r="G30" s="449" t="s">
        <v>21</v>
      </c>
      <c r="H30" s="449" t="s">
        <v>21</v>
      </c>
      <c r="I30" s="449"/>
      <c r="J30" s="449" t="s">
        <v>21</v>
      </c>
      <c r="K30" s="450" t="s">
        <v>1567</v>
      </c>
    </row>
    <row r="31" spans="1:11">
      <c r="A31" s="446"/>
      <c r="B31" s="447"/>
      <c r="C31" s="446"/>
      <c r="D31" s="489"/>
      <c r="E31" s="488"/>
      <c r="F31" s="208">
        <v>1921163.08</v>
      </c>
      <c r="G31" s="449"/>
      <c r="H31" s="449"/>
      <c r="I31" s="449"/>
      <c r="J31" s="449"/>
      <c r="K31" s="450"/>
    </row>
    <row r="32" spans="1:11">
      <c r="A32" s="446"/>
      <c r="B32" s="447"/>
      <c r="C32" s="446"/>
      <c r="D32" s="489"/>
      <c r="E32" s="488"/>
      <c r="F32" s="208" t="s">
        <v>23</v>
      </c>
      <c r="G32" s="449"/>
      <c r="H32" s="449"/>
      <c r="I32" s="449"/>
      <c r="J32" s="449"/>
      <c r="K32" s="450"/>
    </row>
    <row r="33" spans="1:11" ht="31.5" customHeight="1">
      <c r="A33" s="446"/>
      <c r="B33" s="447"/>
      <c r="C33" s="446"/>
      <c r="D33" s="489"/>
      <c r="E33" s="488"/>
      <c r="F33" s="208">
        <v>1632988.62</v>
      </c>
      <c r="G33" s="449"/>
      <c r="H33" s="449"/>
      <c r="I33" s="449"/>
      <c r="J33" s="449"/>
      <c r="K33" s="450"/>
    </row>
    <row r="34" spans="1:11" ht="20.25" customHeight="1">
      <c r="A34" s="446"/>
      <c r="B34" s="447" t="s">
        <v>613</v>
      </c>
      <c r="C34" s="446"/>
      <c r="D34" s="489">
        <v>2011</v>
      </c>
      <c r="E34" s="448"/>
      <c r="F34" s="208" t="s">
        <v>22</v>
      </c>
      <c r="G34" s="449" t="s">
        <v>21</v>
      </c>
      <c r="H34" s="449" t="s">
        <v>21</v>
      </c>
      <c r="I34" s="449"/>
      <c r="J34" s="449" t="s">
        <v>21</v>
      </c>
      <c r="K34" s="450" t="s">
        <v>1568</v>
      </c>
    </row>
    <row r="35" spans="1:11">
      <c r="A35" s="446"/>
      <c r="B35" s="447"/>
      <c r="C35" s="446"/>
      <c r="D35" s="489"/>
      <c r="E35" s="488"/>
      <c r="F35" s="208">
        <v>655260</v>
      </c>
      <c r="G35" s="449"/>
      <c r="H35" s="449"/>
      <c r="I35" s="449"/>
      <c r="J35" s="449"/>
      <c r="K35" s="450"/>
    </row>
    <row r="36" spans="1:11">
      <c r="A36" s="446"/>
      <c r="B36" s="447"/>
      <c r="C36" s="446"/>
      <c r="D36" s="489"/>
      <c r="E36" s="488"/>
      <c r="F36" s="208" t="s">
        <v>23</v>
      </c>
      <c r="G36" s="449"/>
      <c r="H36" s="449"/>
      <c r="I36" s="449"/>
      <c r="J36" s="449"/>
      <c r="K36" s="450"/>
    </row>
    <row r="37" spans="1:11" ht="18.75" customHeight="1">
      <c r="A37" s="446"/>
      <c r="B37" s="447"/>
      <c r="C37" s="446"/>
      <c r="D37" s="489"/>
      <c r="E37" s="488"/>
      <c r="F37" s="208">
        <v>556971</v>
      </c>
      <c r="G37" s="449"/>
      <c r="H37" s="449"/>
      <c r="I37" s="449"/>
      <c r="J37" s="449"/>
      <c r="K37" s="450"/>
    </row>
    <row r="38" spans="1:11" s="23" customFormat="1" ht="20.25" customHeight="1">
      <c r="A38" s="446"/>
      <c r="B38" s="447" t="s">
        <v>614</v>
      </c>
      <c r="C38" s="446"/>
      <c r="D38" s="448">
        <v>2013</v>
      </c>
      <c r="E38" s="448"/>
      <c r="F38" s="208" t="s">
        <v>22</v>
      </c>
      <c r="G38" s="449" t="s">
        <v>21</v>
      </c>
      <c r="H38" s="449" t="s">
        <v>21</v>
      </c>
      <c r="I38" s="449"/>
      <c r="J38" s="449" t="s">
        <v>21</v>
      </c>
      <c r="K38" s="450" t="s">
        <v>1555</v>
      </c>
    </row>
    <row r="39" spans="1:11" s="23" customFormat="1">
      <c r="A39" s="446"/>
      <c r="B39" s="447"/>
      <c r="C39" s="446"/>
      <c r="D39" s="448"/>
      <c r="E39" s="488"/>
      <c r="F39" s="208">
        <v>2380106.9500000002</v>
      </c>
      <c r="G39" s="449"/>
      <c r="H39" s="449"/>
      <c r="I39" s="449"/>
      <c r="J39" s="449"/>
      <c r="K39" s="450"/>
    </row>
    <row r="40" spans="1:11" s="23" customFormat="1">
      <c r="A40" s="446"/>
      <c r="B40" s="447"/>
      <c r="C40" s="446"/>
      <c r="D40" s="448"/>
      <c r="E40" s="488"/>
      <c r="F40" s="208" t="s">
        <v>23</v>
      </c>
      <c r="G40" s="449"/>
      <c r="H40" s="449"/>
      <c r="I40" s="449"/>
      <c r="J40" s="449"/>
      <c r="K40" s="450"/>
    </row>
    <row r="41" spans="1:11" s="23" customFormat="1" ht="79.5" customHeight="1">
      <c r="A41" s="446"/>
      <c r="B41" s="447"/>
      <c r="C41" s="446"/>
      <c r="D41" s="448"/>
      <c r="E41" s="488"/>
      <c r="F41" s="208">
        <v>1980711</v>
      </c>
      <c r="G41" s="449"/>
      <c r="H41" s="449"/>
      <c r="I41" s="449"/>
      <c r="J41" s="449"/>
      <c r="K41" s="450"/>
    </row>
    <row r="42" spans="1:11" ht="20.25" customHeight="1">
      <c r="A42" s="446"/>
      <c r="B42" s="447" t="s">
        <v>618</v>
      </c>
      <c r="C42" s="446"/>
      <c r="D42" s="489">
        <v>2010</v>
      </c>
      <c r="E42" s="448"/>
      <c r="F42" s="208" t="s">
        <v>22</v>
      </c>
      <c r="G42" s="449" t="s">
        <v>21</v>
      </c>
      <c r="H42" s="449" t="s">
        <v>21</v>
      </c>
      <c r="I42" s="449"/>
      <c r="J42" s="449" t="s">
        <v>21</v>
      </c>
      <c r="K42" s="450" t="s">
        <v>1569</v>
      </c>
    </row>
    <row r="43" spans="1:11">
      <c r="A43" s="446"/>
      <c r="B43" s="447"/>
      <c r="C43" s="446"/>
      <c r="D43" s="489"/>
      <c r="E43" s="488"/>
      <c r="F43" s="208">
        <v>40076.5</v>
      </c>
      <c r="G43" s="449"/>
      <c r="H43" s="449"/>
      <c r="I43" s="449"/>
      <c r="J43" s="449"/>
      <c r="K43" s="450"/>
    </row>
    <row r="44" spans="1:11">
      <c r="A44" s="446"/>
      <c r="B44" s="447"/>
      <c r="C44" s="446"/>
      <c r="D44" s="489"/>
      <c r="E44" s="488"/>
      <c r="F44" s="208" t="s">
        <v>23</v>
      </c>
      <c r="G44" s="449"/>
      <c r="H44" s="449"/>
      <c r="I44" s="449"/>
      <c r="J44" s="449"/>
      <c r="K44" s="450"/>
    </row>
    <row r="45" spans="1:11" ht="18.75" customHeight="1">
      <c r="A45" s="446"/>
      <c r="B45" s="447"/>
      <c r="C45" s="446"/>
      <c r="D45" s="489"/>
      <c r="E45" s="488"/>
      <c r="F45" s="208">
        <v>34065.019999999997</v>
      </c>
      <c r="G45" s="449"/>
      <c r="H45" s="449"/>
      <c r="I45" s="449"/>
      <c r="J45" s="449"/>
      <c r="K45" s="450"/>
    </row>
    <row r="46" spans="1:11" ht="20.25" customHeight="1">
      <c r="A46" s="446"/>
      <c r="B46" s="447" t="s">
        <v>619</v>
      </c>
      <c r="C46" s="446"/>
      <c r="D46" s="489">
        <v>2012</v>
      </c>
      <c r="E46" s="448"/>
      <c r="F46" s="208" t="s">
        <v>22</v>
      </c>
      <c r="G46" s="449" t="s">
        <v>21</v>
      </c>
      <c r="H46" s="449" t="s">
        <v>21</v>
      </c>
      <c r="I46" s="449"/>
      <c r="J46" s="449" t="s">
        <v>21</v>
      </c>
      <c r="K46" s="450" t="s">
        <v>1565</v>
      </c>
    </row>
    <row r="47" spans="1:11">
      <c r="A47" s="446"/>
      <c r="B47" s="447"/>
      <c r="C47" s="446"/>
      <c r="D47" s="489"/>
      <c r="E47" s="488"/>
      <c r="F47" s="208">
        <v>1696987.38</v>
      </c>
      <c r="G47" s="449"/>
      <c r="H47" s="449"/>
      <c r="I47" s="449"/>
      <c r="J47" s="449"/>
      <c r="K47" s="450"/>
    </row>
    <row r="48" spans="1:11">
      <c r="A48" s="446"/>
      <c r="B48" s="447"/>
      <c r="C48" s="446"/>
      <c r="D48" s="489"/>
      <c r="E48" s="488"/>
      <c r="F48" s="208" t="s">
        <v>23</v>
      </c>
      <c r="G48" s="449"/>
      <c r="H48" s="449"/>
      <c r="I48" s="449"/>
      <c r="J48" s="449"/>
      <c r="K48" s="450"/>
    </row>
    <row r="49" spans="1:11" ht="46.5" customHeight="1">
      <c r="A49" s="446"/>
      <c r="B49" s="447"/>
      <c r="C49" s="446"/>
      <c r="D49" s="489"/>
      <c r="E49" s="488"/>
      <c r="F49" s="208">
        <v>1442439.27</v>
      </c>
      <c r="G49" s="449"/>
      <c r="H49" s="449"/>
      <c r="I49" s="449"/>
      <c r="J49" s="449"/>
      <c r="K49" s="450"/>
    </row>
    <row r="50" spans="1:11" ht="20.25" customHeight="1">
      <c r="A50" s="446"/>
      <c r="B50" s="447" t="s">
        <v>620</v>
      </c>
      <c r="C50" s="446"/>
      <c r="D50" s="489">
        <v>2011</v>
      </c>
      <c r="E50" s="448"/>
      <c r="F50" s="208" t="s">
        <v>22</v>
      </c>
      <c r="G50" s="449" t="s">
        <v>21</v>
      </c>
      <c r="H50" s="449" t="s">
        <v>21</v>
      </c>
      <c r="I50" s="449"/>
      <c r="J50" s="449" t="s">
        <v>21</v>
      </c>
      <c r="K50" s="450" t="s">
        <v>1570</v>
      </c>
    </row>
    <row r="51" spans="1:11">
      <c r="A51" s="446"/>
      <c r="B51" s="447"/>
      <c r="C51" s="446"/>
      <c r="D51" s="489"/>
      <c r="E51" s="488"/>
      <c r="F51" s="208">
        <v>1699589.22</v>
      </c>
      <c r="G51" s="449"/>
      <c r="H51" s="449"/>
      <c r="I51" s="449"/>
      <c r="J51" s="449"/>
      <c r="K51" s="450"/>
    </row>
    <row r="52" spans="1:11">
      <c r="A52" s="446"/>
      <c r="B52" s="447"/>
      <c r="C52" s="446"/>
      <c r="D52" s="489"/>
      <c r="E52" s="488"/>
      <c r="F52" s="208" t="s">
        <v>23</v>
      </c>
      <c r="G52" s="449"/>
      <c r="H52" s="449"/>
      <c r="I52" s="449"/>
      <c r="J52" s="449"/>
      <c r="K52" s="450"/>
    </row>
    <row r="53" spans="1:11" ht="18.75" customHeight="1">
      <c r="A53" s="446"/>
      <c r="B53" s="447"/>
      <c r="C53" s="446"/>
      <c r="D53" s="489"/>
      <c r="E53" s="488"/>
      <c r="F53" s="208">
        <v>1255645</v>
      </c>
      <c r="G53" s="449"/>
      <c r="H53" s="449"/>
      <c r="I53" s="449"/>
      <c r="J53" s="449"/>
      <c r="K53" s="450"/>
    </row>
    <row r="54" spans="1:11" ht="20.25" customHeight="1">
      <c r="A54" s="446"/>
      <c r="B54" s="447" t="s">
        <v>615</v>
      </c>
      <c r="C54" s="446"/>
      <c r="D54" s="489">
        <v>2011</v>
      </c>
      <c r="E54" s="448"/>
      <c r="F54" s="208" t="s">
        <v>22</v>
      </c>
      <c r="G54" s="449" t="s">
        <v>21</v>
      </c>
      <c r="H54" s="449" t="s">
        <v>21</v>
      </c>
      <c r="I54" s="449"/>
      <c r="J54" s="449" t="s">
        <v>21</v>
      </c>
      <c r="K54" s="450" t="s">
        <v>1571</v>
      </c>
    </row>
    <row r="55" spans="1:11">
      <c r="A55" s="446"/>
      <c r="B55" s="447"/>
      <c r="C55" s="446"/>
      <c r="D55" s="489"/>
      <c r="E55" s="488"/>
      <c r="F55" s="208">
        <v>520805.45</v>
      </c>
      <c r="G55" s="449"/>
      <c r="H55" s="449"/>
      <c r="I55" s="449"/>
      <c r="J55" s="449"/>
      <c r="K55" s="450"/>
    </row>
    <row r="56" spans="1:11">
      <c r="A56" s="446"/>
      <c r="B56" s="447"/>
      <c r="C56" s="446"/>
      <c r="D56" s="489"/>
      <c r="E56" s="488"/>
      <c r="F56" s="208" t="s">
        <v>23</v>
      </c>
      <c r="G56" s="449"/>
      <c r="H56" s="449"/>
      <c r="I56" s="449"/>
      <c r="J56" s="449"/>
      <c r="K56" s="450"/>
    </row>
    <row r="57" spans="1:11" ht="18.75" customHeight="1">
      <c r="A57" s="446"/>
      <c r="B57" s="447"/>
      <c r="C57" s="446"/>
      <c r="D57" s="489"/>
      <c r="E57" s="488"/>
      <c r="F57" s="208">
        <v>442684.63</v>
      </c>
      <c r="G57" s="449"/>
      <c r="H57" s="449"/>
      <c r="I57" s="449"/>
      <c r="J57" s="449"/>
      <c r="K57" s="450"/>
    </row>
    <row r="58" spans="1:11" ht="20.25" customHeight="1">
      <c r="A58" s="446"/>
      <c r="B58" s="447" t="s">
        <v>616</v>
      </c>
      <c r="C58" s="446"/>
      <c r="D58" s="489">
        <v>2010</v>
      </c>
      <c r="E58" s="448"/>
      <c r="F58" s="208" t="s">
        <v>22</v>
      </c>
      <c r="G58" s="449" t="s">
        <v>21</v>
      </c>
      <c r="H58" s="449" t="s">
        <v>21</v>
      </c>
      <c r="I58" s="449"/>
      <c r="J58" s="449" t="s">
        <v>21</v>
      </c>
      <c r="K58" s="450" t="s">
        <v>1572</v>
      </c>
    </row>
    <row r="59" spans="1:11">
      <c r="A59" s="446"/>
      <c r="B59" s="447"/>
      <c r="C59" s="446"/>
      <c r="D59" s="489"/>
      <c r="E59" s="488"/>
      <c r="F59" s="208">
        <v>24752</v>
      </c>
      <c r="G59" s="449"/>
      <c r="H59" s="449"/>
      <c r="I59" s="449"/>
      <c r="J59" s="449"/>
      <c r="K59" s="450"/>
    </row>
    <row r="60" spans="1:11">
      <c r="A60" s="446"/>
      <c r="B60" s="447"/>
      <c r="C60" s="446"/>
      <c r="D60" s="489"/>
      <c r="E60" s="488"/>
      <c r="F60" s="208" t="s">
        <v>23</v>
      </c>
      <c r="G60" s="449"/>
      <c r="H60" s="449"/>
      <c r="I60" s="449"/>
      <c r="J60" s="449"/>
      <c r="K60" s="450"/>
    </row>
    <row r="61" spans="1:11" ht="21" customHeight="1">
      <c r="A61" s="446"/>
      <c r="B61" s="447"/>
      <c r="C61" s="446"/>
      <c r="D61" s="489"/>
      <c r="E61" s="488"/>
      <c r="F61" s="208">
        <v>21039.200000000001</v>
      </c>
      <c r="G61" s="449"/>
      <c r="H61" s="449"/>
      <c r="I61" s="449"/>
      <c r="J61" s="449"/>
      <c r="K61" s="450"/>
    </row>
    <row r="62" spans="1:11" ht="20.25" customHeight="1">
      <c r="A62" s="446"/>
      <c r="B62" s="447" t="s">
        <v>617</v>
      </c>
      <c r="C62" s="446"/>
      <c r="D62" s="489">
        <v>2011</v>
      </c>
      <c r="E62" s="448"/>
      <c r="F62" s="208" t="s">
        <v>22</v>
      </c>
      <c r="G62" s="449" t="s">
        <v>21</v>
      </c>
      <c r="H62" s="449" t="s">
        <v>21</v>
      </c>
      <c r="I62" s="449"/>
      <c r="J62" s="449" t="s">
        <v>21</v>
      </c>
      <c r="K62" s="450" t="s">
        <v>1573</v>
      </c>
    </row>
    <row r="63" spans="1:11">
      <c r="A63" s="446"/>
      <c r="B63" s="447"/>
      <c r="C63" s="446"/>
      <c r="D63" s="489"/>
      <c r="E63" s="488"/>
      <c r="F63" s="208">
        <v>40370.44</v>
      </c>
      <c r="G63" s="449"/>
      <c r="H63" s="449"/>
      <c r="I63" s="449"/>
      <c r="J63" s="449"/>
      <c r="K63" s="450"/>
    </row>
    <row r="64" spans="1:11">
      <c r="A64" s="446"/>
      <c r="B64" s="447"/>
      <c r="C64" s="446"/>
      <c r="D64" s="489"/>
      <c r="E64" s="488"/>
      <c r="F64" s="208" t="s">
        <v>23</v>
      </c>
      <c r="G64" s="449"/>
      <c r="H64" s="449"/>
      <c r="I64" s="449"/>
      <c r="J64" s="449"/>
      <c r="K64" s="450"/>
    </row>
    <row r="65" spans="1:11" ht="27.75" customHeight="1">
      <c r="A65" s="446"/>
      <c r="B65" s="447"/>
      <c r="C65" s="446"/>
      <c r="D65" s="489"/>
      <c r="E65" s="488"/>
      <c r="F65" s="208">
        <v>34314.870000000003</v>
      </c>
      <c r="G65" s="449"/>
      <c r="H65" s="449"/>
      <c r="I65" s="449"/>
      <c r="J65" s="449"/>
      <c r="K65" s="450"/>
    </row>
    <row r="66" spans="1:11" ht="20.25" customHeight="1">
      <c r="A66" s="446"/>
      <c r="B66" s="447" t="s">
        <v>621</v>
      </c>
      <c r="C66" s="446"/>
      <c r="D66" s="489">
        <v>2011</v>
      </c>
      <c r="E66" s="448"/>
      <c r="F66" s="208" t="s">
        <v>22</v>
      </c>
      <c r="G66" s="449" t="s">
        <v>21</v>
      </c>
      <c r="H66" s="449" t="s">
        <v>21</v>
      </c>
      <c r="I66" s="449"/>
      <c r="J66" s="449" t="s">
        <v>21</v>
      </c>
      <c r="K66" s="450" t="s">
        <v>1574</v>
      </c>
    </row>
    <row r="67" spans="1:11">
      <c r="A67" s="446"/>
      <c r="B67" s="447"/>
      <c r="C67" s="446"/>
      <c r="D67" s="489"/>
      <c r="E67" s="488"/>
      <c r="F67" s="208">
        <v>680342.26</v>
      </c>
      <c r="G67" s="449"/>
      <c r="H67" s="449"/>
      <c r="I67" s="449"/>
      <c r="J67" s="449"/>
      <c r="K67" s="450"/>
    </row>
    <row r="68" spans="1:11">
      <c r="A68" s="446"/>
      <c r="B68" s="447"/>
      <c r="C68" s="446"/>
      <c r="D68" s="489"/>
      <c r="E68" s="488"/>
      <c r="F68" s="208" t="s">
        <v>23</v>
      </c>
      <c r="G68" s="449"/>
      <c r="H68" s="449"/>
      <c r="I68" s="449"/>
      <c r="J68" s="449"/>
      <c r="K68" s="450"/>
    </row>
    <row r="69" spans="1:11" ht="18.75" customHeight="1">
      <c r="A69" s="446"/>
      <c r="B69" s="447"/>
      <c r="C69" s="446"/>
      <c r="D69" s="489"/>
      <c r="E69" s="488"/>
      <c r="F69" s="208">
        <v>578290.92000000004</v>
      </c>
      <c r="G69" s="449"/>
      <c r="H69" s="449"/>
      <c r="I69" s="449"/>
      <c r="J69" s="449"/>
      <c r="K69" s="450"/>
    </row>
    <row r="70" spans="1:11" ht="20.25" customHeight="1">
      <c r="A70" s="446"/>
      <c r="B70" s="447" t="s">
        <v>622</v>
      </c>
      <c r="C70" s="446"/>
      <c r="D70" s="489">
        <v>2011</v>
      </c>
      <c r="E70" s="448"/>
      <c r="F70" s="208" t="s">
        <v>22</v>
      </c>
      <c r="G70" s="449" t="s">
        <v>21</v>
      </c>
      <c r="H70" s="449" t="s">
        <v>21</v>
      </c>
      <c r="I70" s="449"/>
      <c r="J70" s="449" t="s">
        <v>21</v>
      </c>
      <c r="K70" s="450" t="s">
        <v>1575</v>
      </c>
    </row>
    <row r="71" spans="1:11">
      <c r="A71" s="446"/>
      <c r="B71" s="447"/>
      <c r="C71" s="446"/>
      <c r="D71" s="489"/>
      <c r="E71" s="488"/>
      <c r="F71" s="208">
        <v>449044.37</v>
      </c>
      <c r="G71" s="449"/>
      <c r="H71" s="449"/>
      <c r="I71" s="449"/>
      <c r="J71" s="449"/>
      <c r="K71" s="450"/>
    </row>
    <row r="72" spans="1:11">
      <c r="A72" s="446"/>
      <c r="B72" s="447"/>
      <c r="C72" s="446"/>
      <c r="D72" s="489"/>
      <c r="E72" s="488"/>
      <c r="F72" s="208" t="s">
        <v>23</v>
      </c>
      <c r="G72" s="449"/>
      <c r="H72" s="449"/>
      <c r="I72" s="449"/>
      <c r="J72" s="449"/>
      <c r="K72" s="450"/>
    </row>
    <row r="73" spans="1:11" ht="15.75" customHeight="1">
      <c r="A73" s="446"/>
      <c r="B73" s="447"/>
      <c r="C73" s="446"/>
      <c r="D73" s="489"/>
      <c r="E73" s="488"/>
      <c r="F73" s="208">
        <v>381687.71</v>
      </c>
      <c r="G73" s="449"/>
      <c r="H73" s="449"/>
      <c r="I73" s="449"/>
      <c r="J73" s="449"/>
      <c r="K73" s="450"/>
    </row>
    <row r="74" spans="1:11" ht="20.25" customHeight="1">
      <c r="A74" s="446"/>
      <c r="B74" s="447" t="s">
        <v>623</v>
      </c>
      <c r="C74" s="446"/>
      <c r="D74" s="489">
        <v>2012</v>
      </c>
      <c r="E74" s="448"/>
      <c r="F74" s="208" t="s">
        <v>22</v>
      </c>
      <c r="G74" s="449" t="s">
        <v>21</v>
      </c>
      <c r="H74" s="449" t="s">
        <v>21</v>
      </c>
      <c r="I74" s="449"/>
      <c r="J74" s="449" t="s">
        <v>21</v>
      </c>
      <c r="K74" s="450" t="s">
        <v>1576</v>
      </c>
    </row>
    <row r="75" spans="1:11">
      <c r="A75" s="446"/>
      <c r="B75" s="447"/>
      <c r="C75" s="446"/>
      <c r="D75" s="489"/>
      <c r="E75" s="488"/>
      <c r="F75" s="208">
        <v>5234419</v>
      </c>
      <c r="G75" s="449"/>
      <c r="H75" s="449"/>
      <c r="I75" s="449"/>
      <c r="J75" s="449"/>
      <c r="K75" s="450"/>
    </row>
    <row r="76" spans="1:11">
      <c r="A76" s="446"/>
      <c r="B76" s="447"/>
      <c r="C76" s="446"/>
      <c r="D76" s="489"/>
      <c r="E76" s="488"/>
      <c r="F76" s="208" t="s">
        <v>23</v>
      </c>
      <c r="G76" s="449"/>
      <c r="H76" s="449"/>
      <c r="I76" s="449"/>
      <c r="J76" s="449"/>
      <c r="K76" s="450"/>
    </row>
    <row r="77" spans="1:11" ht="69" customHeight="1">
      <c r="A77" s="446"/>
      <c r="B77" s="447"/>
      <c r="C77" s="446"/>
      <c r="D77" s="489"/>
      <c r="E77" s="488"/>
      <c r="F77" s="208">
        <v>4449256.1500000004</v>
      </c>
      <c r="G77" s="449"/>
      <c r="H77" s="449"/>
      <c r="I77" s="449"/>
      <c r="J77" s="449"/>
      <c r="K77" s="450"/>
    </row>
    <row r="78" spans="1:11" ht="20.25" customHeight="1">
      <c r="A78" s="446"/>
      <c r="B78" s="447" t="s">
        <v>625</v>
      </c>
      <c r="C78" s="446"/>
      <c r="D78" s="489">
        <v>2012</v>
      </c>
      <c r="E78" s="448"/>
      <c r="F78" s="208" t="s">
        <v>22</v>
      </c>
      <c r="G78" s="449" t="s">
        <v>21</v>
      </c>
      <c r="H78" s="449" t="s">
        <v>21</v>
      </c>
      <c r="I78" s="449"/>
      <c r="J78" s="449" t="s">
        <v>21</v>
      </c>
      <c r="K78" s="450" t="s">
        <v>1577</v>
      </c>
    </row>
    <row r="79" spans="1:11">
      <c r="A79" s="446"/>
      <c r="B79" s="447"/>
      <c r="C79" s="446"/>
      <c r="D79" s="489"/>
      <c r="E79" s="488"/>
      <c r="F79" s="208">
        <v>1034913.94</v>
      </c>
      <c r="G79" s="449"/>
      <c r="H79" s="449"/>
      <c r="I79" s="449"/>
      <c r="J79" s="449"/>
      <c r="K79" s="450"/>
    </row>
    <row r="80" spans="1:11">
      <c r="A80" s="446"/>
      <c r="B80" s="447"/>
      <c r="C80" s="446"/>
      <c r="D80" s="489"/>
      <c r="E80" s="488"/>
      <c r="F80" s="208" t="s">
        <v>23</v>
      </c>
      <c r="G80" s="449"/>
      <c r="H80" s="449"/>
      <c r="I80" s="449"/>
      <c r="J80" s="449"/>
      <c r="K80" s="450"/>
    </row>
    <row r="81" spans="1:11" ht="12.75" customHeight="1">
      <c r="A81" s="446"/>
      <c r="B81" s="447"/>
      <c r="C81" s="446"/>
      <c r="D81" s="489"/>
      <c r="E81" s="488"/>
      <c r="F81" s="208">
        <v>879676.85</v>
      </c>
      <c r="G81" s="449"/>
      <c r="H81" s="449"/>
      <c r="I81" s="449"/>
      <c r="J81" s="449"/>
      <c r="K81" s="450"/>
    </row>
    <row r="82" spans="1:11" ht="20.25" customHeight="1">
      <c r="A82" s="446"/>
      <c r="B82" s="447" t="s">
        <v>626</v>
      </c>
      <c r="C82" s="446"/>
      <c r="D82" s="489">
        <v>2012</v>
      </c>
      <c r="E82" s="448"/>
      <c r="F82" s="208" t="s">
        <v>22</v>
      </c>
      <c r="G82" s="449" t="s">
        <v>21</v>
      </c>
      <c r="H82" s="449" t="s">
        <v>21</v>
      </c>
      <c r="I82" s="449"/>
      <c r="J82" s="449" t="s">
        <v>21</v>
      </c>
      <c r="K82" s="450" t="s">
        <v>1566</v>
      </c>
    </row>
    <row r="83" spans="1:11">
      <c r="A83" s="446"/>
      <c r="B83" s="447"/>
      <c r="C83" s="446"/>
      <c r="D83" s="489"/>
      <c r="E83" s="488"/>
      <c r="F83" s="208">
        <v>53170</v>
      </c>
      <c r="G83" s="449"/>
      <c r="H83" s="449"/>
      <c r="I83" s="449"/>
      <c r="J83" s="449"/>
      <c r="K83" s="450"/>
    </row>
    <row r="84" spans="1:11">
      <c r="A84" s="446"/>
      <c r="B84" s="447"/>
      <c r="C84" s="446"/>
      <c r="D84" s="489"/>
      <c r="E84" s="488"/>
      <c r="F84" s="208" t="s">
        <v>23</v>
      </c>
      <c r="G84" s="449"/>
      <c r="H84" s="449"/>
      <c r="I84" s="449"/>
      <c r="J84" s="449"/>
      <c r="K84" s="450"/>
    </row>
    <row r="85" spans="1:11" ht="30" customHeight="1">
      <c r="A85" s="446"/>
      <c r="B85" s="447"/>
      <c r="C85" s="446"/>
      <c r="D85" s="489"/>
      <c r="E85" s="488"/>
      <c r="F85" s="208">
        <v>45194.5</v>
      </c>
      <c r="G85" s="449"/>
      <c r="H85" s="449"/>
      <c r="I85" s="449"/>
      <c r="J85" s="449"/>
      <c r="K85" s="450"/>
    </row>
    <row r="86" spans="1:11" s="23" customFormat="1" ht="20.25" customHeight="1">
      <c r="A86" s="446"/>
      <c r="B86" s="447" t="s">
        <v>627</v>
      </c>
      <c r="C86" s="446"/>
      <c r="D86" s="489">
        <v>2013</v>
      </c>
      <c r="E86" s="448"/>
      <c r="F86" s="208" t="s">
        <v>22</v>
      </c>
      <c r="G86" s="449" t="s">
        <v>21</v>
      </c>
      <c r="H86" s="449" t="s">
        <v>21</v>
      </c>
      <c r="I86" s="449"/>
      <c r="J86" s="449" t="s">
        <v>21</v>
      </c>
      <c r="K86" s="450" t="s">
        <v>1556</v>
      </c>
    </row>
    <row r="87" spans="1:11" s="23" customFormat="1">
      <c r="A87" s="446"/>
      <c r="B87" s="447"/>
      <c r="C87" s="446"/>
      <c r="D87" s="489"/>
      <c r="E87" s="488"/>
      <c r="F87" s="208">
        <v>1017814.09</v>
      </c>
      <c r="G87" s="449"/>
      <c r="H87" s="449"/>
      <c r="I87" s="449"/>
      <c r="J87" s="449"/>
      <c r="K87" s="450"/>
    </row>
    <row r="88" spans="1:11" s="23" customFormat="1">
      <c r="A88" s="446"/>
      <c r="B88" s="447"/>
      <c r="C88" s="446"/>
      <c r="D88" s="489"/>
      <c r="E88" s="488"/>
      <c r="F88" s="208" t="s">
        <v>23</v>
      </c>
      <c r="G88" s="449"/>
      <c r="H88" s="449"/>
      <c r="I88" s="449"/>
      <c r="J88" s="449"/>
      <c r="K88" s="450"/>
    </row>
    <row r="89" spans="1:11" s="23" customFormat="1" ht="80.25" customHeight="1">
      <c r="A89" s="446"/>
      <c r="B89" s="447"/>
      <c r="C89" s="446"/>
      <c r="D89" s="489"/>
      <c r="E89" s="488"/>
      <c r="F89" s="208">
        <v>865141.98</v>
      </c>
      <c r="G89" s="449"/>
      <c r="H89" s="449"/>
      <c r="I89" s="449"/>
      <c r="J89" s="449"/>
      <c r="K89" s="450"/>
    </row>
    <row r="90" spans="1:11" s="23" customFormat="1" ht="20.25" customHeight="1">
      <c r="A90" s="446"/>
      <c r="B90" s="447" t="s">
        <v>628</v>
      </c>
      <c r="C90" s="446"/>
      <c r="D90" s="489">
        <v>2013</v>
      </c>
      <c r="E90" s="448"/>
      <c r="F90" s="208" t="s">
        <v>22</v>
      </c>
      <c r="G90" s="449" t="s">
        <v>21</v>
      </c>
      <c r="H90" s="449" t="s">
        <v>21</v>
      </c>
      <c r="I90" s="449"/>
      <c r="J90" s="449" t="s">
        <v>21</v>
      </c>
      <c r="K90" s="450" t="s">
        <v>1557</v>
      </c>
    </row>
    <row r="91" spans="1:11" s="23" customFormat="1">
      <c r="A91" s="446"/>
      <c r="B91" s="447"/>
      <c r="C91" s="446"/>
      <c r="D91" s="489"/>
      <c r="E91" s="488"/>
      <c r="F91" s="208">
        <v>2016037.81</v>
      </c>
      <c r="G91" s="449"/>
      <c r="H91" s="449"/>
      <c r="I91" s="449"/>
      <c r="J91" s="449"/>
      <c r="K91" s="450"/>
    </row>
    <row r="92" spans="1:11" s="23" customFormat="1">
      <c r="A92" s="446"/>
      <c r="B92" s="447"/>
      <c r="C92" s="446"/>
      <c r="D92" s="489"/>
      <c r="E92" s="488"/>
      <c r="F92" s="208" t="s">
        <v>23</v>
      </c>
      <c r="G92" s="449"/>
      <c r="H92" s="449"/>
      <c r="I92" s="449"/>
      <c r="J92" s="449"/>
      <c r="K92" s="450"/>
    </row>
    <row r="93" spans="1:11" s="23" customFormat="1" ht="14.25" customHeight="1">
      <c r="A93" s="446"/>
      <c r="B93" s="447"/>
      <c r="C93" s="446"/>
      <c r="D93" s="489"/>
      <c r="E93" s="488"/>
      <c r="F93" s="208">
        <v>1713632.14</v>
      </c>
      <c r="G93" s="449"/>
      <c r="H93" s="449"/>
      <c r="I93" s="449"/>
      <c r="J93" s="449"/>
      <c r="K93" s="450"/>
    </row>
    <row r="94" spans="1:11" ht="20.25" customHeight="1">
      <c r="A94" s="446"/>
      <c r="B94" s="447" t="s">
        <v>629</v>
      </c>
      <c r="C94" s="446"/>
      <c r="D94" s="489"/>
      <c r="E94" s="448"/>
      <c r="F94" s="208" t="s">
        <v>22</v>
      </c>
      <c r="G94" s="449" t="s">
        <v>21</v>
      </c>
      <c r="H94" s="449" t="s">
        <v>21</v>
      </c>
      <c r="I94" s="449"/>
      <c r="J94" s="449" t="s">
        <v>21</v>
      </c>
      <c r="K94" s="450" t="s">
        <v>1578</v>
      </c>
    </row>
    <row r="95" spans="1:11">
      <c r="A95" s="446"/>
      <c r="B95" s="447"/>
      <c r="C95" s="446"/>
      <c r="D95" s="489"/>
      <c r="E95" s="488"/>
      <c r="F95" s="208">
        <v>1394257.9</v>
      </c>
      <c r="G95" s="449"/>
      <c r="H95" s="449"/>
      <c r="I95" s="449"/>
      <c r="J95" s="449"/>
      <c r="K95" s="450"/>
    </row>
    <row r="96" spans="1:11">
      <c r="A96" s="446"/>
      <c r="B96" s="447"/>
      <c r="C96" s="446"/>
      <c r="D96" s="489"/>
      <c r="E96" s="488"/>
      <c r="F96" s="208" t="s">
        <v>23</v>
      </c>
      <c r="G96" s="449"/>
      <c r="H96" s="449"/>
      <c r="I96" s="449"/>
      <c r="J96" s="449"/>
      <c r="K96" s="450"/>
    </row>
    <row r="97" spans="1:11" ht="14.25" customHeight="1">
      <c r="A97" s="446"/>
      <c r="B97" s="447"/>
      <c r="C97" s="446"/>
      <c r="D97" s="489"/>
      <c r="E97" s="488"/>
      <c r="F97" s="208">
        <v>1083487.6100000001</v>
      </c>
      <c r="G97" s="449"/>
      <c r="H97" s="449"/>
      <c r="I97" s="449"/>
      <c r="J97" s="449"/>
      <c r="K97" s="450"/>
    </row>
    <row r="98" spans="1:11" ht="20.25" customHeight="1">
      <c r="A98" s="446"/>
      <c r="B98" s="447" t="s">
        <v>630</v>
      </c>
      <c r="C98" s="446"/>
      <c r="D98" s="489"/>
      <c r="E98" s="448"/>
      <c r="F98" s="208" t="s">
        <v>22</v>
      </c>
      <c r="G98" s="449" t="s">
        <v>21</v>
      </c>
      <c r="H98" s="449" t="s">
        <v>21</v>
      </c>
      <c r="I98" s="449"/>
      <c r="J98" s="449" t="s">
        <v>21</v>
      </c>
      <c r="K98" s="450" t="s">
        <v>1579</v>
      </c>
    </row>
    <row r="99" spans="1:11">
      <c r="A99" s="446"/>
      <c r="B99" s="447"/>
      <c r="C99" s="446"/>
      <c r="D99" s="489"/>
      <c r="E99" s="488"/>
      <c r="F99" s="208">
        <v>803672.88</v>
      </c>
      <c r="G99" s="449"/>
      <c r="H99" s="449"/>
      <c r="I99" s="449"/>
      <c r="J99" s="449"/>
      <c r="K99" s="450"/>
    </row>
    <row r="100" spans="1:11">
      <c r="A100" s="446"/>
      <c r="B100" s="447"/>
      <c r="C100" s="446"/>
      <c r="D100" s="489"/>
      <c r="E100" s="488"/>
      <c r="F100" s="208" t="s">
        <v>23</v>
      </c>
      <c r="G100" s="449"/>
      <c r="H100" s="449"/>
      <c r="I100" s="449"/>
      <c r="J100" s="449"/>
      <c r="K100" s="450"/>
    </row>
    <row r="101" spans="1:11" ht="14.25" customHeight="1">
      <c r="A101" s="446"/>
      <c r="B101" s="447"/>
      <c r="C101" s="446"/>
      <c r="D101" s="489"/>
      <c r="E101" s="488"/>
      <c r="F101" s="208">
        <v>459000</v>
      </c>
      <c r="G101" s="449"/>
      <c r="H101" s="449"/>
      <c r="I101" s="449"/>
      <c r="J101" s="449"/>
      <c r="K101" s="450"/>
    </row>
    <row r="102" spans="1:11" s="23" customFormat="1" ht="20.25" customHeight="1">
      <c r="A102" s="446"/>
      <c r="B102" s="447" t="s">
        <v>631</v>
      </c>
      <c r="C102" s="446"/>
      <c r="D102" s="489">
        <v>2013</v>
      </c>
      <c r="E102" s="448"/>
      <c r="F102" s="208" t="s">
        <v>22</v>
      </c>
      <c r="G102" s="449" t="s">
        <v>21</v>
      </c>
      <c r="H102" s="449" t="s">
        <v>21</v>
      </c>
      <c r="I102" s="449"/>
      <c r="J102" s="449" t="s">
        <v>21</v>
      </c>
      <c r="K102" s="450" t="s">
        <v>1558</v>
      </c>
    </row>
    <row r="103" spans="1:11" s="23" customFormat="1">
      <c r="A103" s="446"/>
      <c r="B103" s="447"/>
      <c r="C103" s="446"/>
      <c r="D103" s="489"/>
      <c r="E103" s="488"/>
      <c r="F103" s="208">
        <v>2010765.01</v>
      </c>
      <c r="G103" s="449"/>
      <c r="H103" s="449"/>
      <c r="I103" s="449"/>
      <c r="J103" s="449"/>
      <c r="K103" s="450"/>
    </row>
    <row r="104" spans="1:11" s="23" customFormat="1">
      <c r="A104" s="446"/>
      <c r="B104" s="447"/>
      <c r="C104" s="446"/>
      <c r="D104" s="489"/>
      <c r="E104" s="488"/>
      <c r="F104" s="208" t="s">
        <v>23</v>
      </c>
      <c r="G104" s="449"/>
      <c r="H104" s="449"/>
      <c r="I104" s="449"/>
      <c r="J104" s="449"/>
      <c r="K104" s="450"/>
    </row>
    <row r="105" spans="1:11" s="23" customFormat="1" ht="40.5" customHeight="1">
      <c r="A105" s="446"/>
      <c r="B105" s="447"/>
      <c r="C105" s="446"/>
      <c r="D105" s="489"/>
      <c r="E105" s="488"/>
      <c r="F105" s="208">
        <v>1709150.26</v>
      </c>
      <c r="G105" s="449"/>
      <c r="H105" s="449"/>
      <c r="I105" s="449"/>
      <c r="J105" s="449"/>
      <c r="K105" s="450"/>
    </row>
    <row r="106" spans="1:11" ht="20.25" customHeight="1">
      <c r="A106" s="446"/>
      <c r="B106" s="447" t="s">
        <v>632</v>
      </c>
      <c r="C106" s="446"/>
      <c r="D106" s="489"/>
      <c r="E106" s="448"/>
      <c r="F106" s="208" t="s">
        <v>22</v>
      </c>
      <c r="G106" s="449" t="s">
        <v>21</v>
      </c>
      <c r="H106" s="449" t="s">
        <v>21</v>
      </c>
      <c r="I106" s="449"/>
      <c r="J106" s="449" t="s">
        <v>21</v>
      </c>
      <c r="K106" s="450" t="s">
        <v>1580</v>
      </c>
    </row>
    <row r="107" spans="1:11">
      <c r="A107" s="446"/>
      <c r="B107" s="447"/>
      <c r="C107" s="446"/>
      <c r="D107" s="489"/>
      <c r="E107" s="488"/>
      <c r="F107" s="208">
        <v>349101.74</v>
      </c>
      <c r="G107" s="449"/>
      <c r="H107" s="449"/>
      <c r="I107" s="449"/>
      <c r="J107" s="449"/>
      <c r="K107" s="450"/>
    </row>
    <row r="108" spans="1:11">
      <c r="A108" s="446"/>
      <c r="B108" s="447"/>
      <c r="C108" s="446"/>
      <c r="D108" s="489"/>
      <c r="E108" s="488"/>
      <c r="F108" s="208" t="s">
        <v>23</v>
      </c>
      <c r="G108" s="449"/>
      <c r="H108" s="449"/>
      <c r="I108" s="449"/>
      <c r="J108" s="449"/>
      <c r="K108" s="450"/>
    </row>
    <row r="109" spans="1:11" ht="18.75" customHeight="1">
      <c r="A109" s="446"/>
      <c r="B109" s="447"/>
      <c r="C109" s="446"/>
      <c r="D109" s="489"/>
      <c r="E109" s="488"/>
      <c r="F109" s="208">
        <v>296736.48</v>
      </c>
      <c r="G109" s="449"/>
      <c r="H109" s="449"/>
      <c r="I109" s="449"/>
      <c r="J109" s="449"/>
      <c r="K109" s="450"/>
    </row>
    <row r="110" spans="1:11" ht="20.25" customHeight="1">
      <c r="A110" s="446"/>
      <c r="B110" s="447" t="s">
        <v>633</v>
      </c>
      <c r="C110" s="446"/>
      <c r="D110" s="489"/>
      <c r="E110" s="448"/>
      <c r="F110" s="208" t="s">
        <v>22</v>
      </c>
      <c r="G110" s="449" t="s">
        <v>21</v>
      </c>
      <c r="H110" s="449" t="s">
        <v>21</v>
      </c>
      <c r="I110" s="449"/>
      <c r="J110" s="449" t="s">
        <v>21</v>
      </c>
      <c r="K110" s="450" t="s">
        <v>1581</v>
      </c>
    </row>
    <row r="111" spans="1:11">
      <c r="A111" s="446"/>
      <c r="B111" s="447"/>
      <c r="C111" s="446"/>
      <c r="D111" s="489"/>
      <c r="E111" s="488"/>
      <c r="F111" s="208">
        <v>1417355.9</v>
      </c>
      <c r="G111" s="449"/>
      <c r="H111" s="449"/>
      <c r="I111" s="449"/>
      <c r="J111" s="449"/>
      <c r="K111" s="450"/>
    </row>
    <row r="112" spans="1:11">
      <c r="A112" s="446"/>
      <c r="B112" s="447"/>
      <c r="C112" s="446"/>
      <c r="D112" s="489"/>
      <c r="E112" s="488"/>
      <c r="F112" s="208" t="s">
        <v>23</v>
      </c>
      <c r="G112" s="449"/>
      <c r="H112" s="449"/>
      <c r="I112" s="449"/>
      <c r="J112" s="449"/>
      <c r="K112" s="450"/>
    </row>
    <row r="113" spans="1:11" ht="12" customHeight="1">
      <c r="A113" s="446"/>
      <c r="B113" s="447"/>
      <c r="C113" s="446"/>
      <c r="D113" s="489"/>
      <c r="E113" s="488"/>
      <c r="F113" s="208">
        <v>1204752.51</v>
      </c>
      <c r="G113" s="449"/>
      <c r="H113" s="449"/>
      <c r="I113" s="449"/>
      <c r="J113" s="449"/>
      <c r="K113" s="450"/>
    </row>
    <row r="114" spans="1:11" ht="20.25" customHeight="1">
      <c r="A114" s="446"/>
      <c r="B114" s="447" t="s">
        <v>634</v>
      </c>
      <c r="C114" s="446"/>
      <c r="D114" s="489"/>
      <c r="E114" s="448"/>
      <c r="F114" s="208" t="s">
        <v>22</v>
      </c>
      <c r="G114" s="449" t="s">
        <v>21</v>
      </c>
      <c r="H114" s="449" t="s">
        <v>21</v>
      </c>
      <c r="I114" s="449"/>
      <c r="J114" s="449" t="s">
        <v>21</v>
      </c>
      <c r="K114" s="450" t="s">
        <v>1582</v>
      </c>
    </row>
    <row r="115" spans="1:11">
      <c r="A115" s="446"/>
      <c r="B115" s="447"/>
      <c r="C115" s="446"/>
      <c r="D115" s="489"/>
      <c r="E115" s="488"/>
      <c r="F115" s="208">
        <v>218363.82</v>
      </c>
      <c r="G115" s="449"/>
      <c r="H115" s="449"/>
      <c r="I115" s="449"/>
      <c r="J115" s="449"/>
      <c r="K115" s="450"/>
    </row>
    <row r="116" spans="1:11">
      <c r="A116" s="446"/>
      <c r="B116" s="447"/>
      <c r="C116" s="446"/>
      <c r="D116" s="489"/>
      <c r="E116" s="488"/>
      <c r="F116" s="208" t="s">
        <v>23</v>
      </c>
      <c r="G116" s="449"/>
      <c r="H116" s="449"/>
      <c r="I116" s="449"/>
      <c r="J116" s="449"/>
      <c r="K116" s="450"/>
    </row>
    <row r="117" spans="1:11" ht="12.75" customHeight="1">
      <c r="A117" s="446"/>
      <c r="B117" s="447"/>
      <c r="C117" s="446"/>
      <c r="D117" s="489"/>
      <c r="E117" s="488"/>
      <c r="F117" s="208">
        <v>185609.24</v>
      </c>
      <c r="G117" s="449"/>
      <c r="H117" s="449"/>
      <c r="I117" s="449"/>
      <c r="J117" s="449"/>
      <c r="K117" s="450"/>
    </row>
    <row r="118" spans="1:11" ht="20.25" customHeight="1">
      <c r="A118" s="446"/>
      <c r="B118" s="493" t="s">
        <v>635</v>
      </c>
      <c r="C118" s="446"/>
      <c r="D118" s="448">
        <v>2013</v>
      </c>
      <c r="E118" s="448"/>
      <c r="F118" s="208" t="s">
        <v>22</v>
      </c>
      <c r="G118" s="449" t="s">
        <v>21</v>
      </c>
      <c r="H118" s="449" t="s">
        <v>21</v>
      </c>
      <c r="I118" s="449"/>
      <c r="J118" s="449" t="s">
        <v>21</v>
      </c>
      <c r="K118" s="450" t="s">
        <v>1583</v>
      </c>
    </row>
    <row r="119" spans="1:11">
      <c r="A119" s="446"/>
      <c r="B119" s="493"/>
      <c r="C119" s="446"/>
      <c r="D119" s="448"/>
      <c r="E119" s="488"/>
      <c r="F119" s="208">
        <v>890148.72</v>
      </c>
      <c r="G119" s="449"/>
      <c r="H119" s="449"/>
      <c r="I119" s="449"/>
      <c r="J119" s="449"/>
      <c r="K119" s="450"/>
    </row>
    <row r="120" spans="1:11">
      <c r="A120" s="446"/>
      <c r="B120" s="493"/>
      <c r="C120" s="446"/>
      <c r="D120" s="448"/>
      <c r="E120" s="488"/>
      <c r="F120" s="208" t="s">
        <v>23</v>
      </c>
      <c r="G120" s="449"/>
      <c r="H120" s="449"/>
      <c r="I120" s="449"/>
      <c r="J120" s="449"/>
      <c r="K120" s="450"/>
    </row>
    <row r="121" spans="1:11" ht="50.25" customHeight="1">
      <c r="A121" s="446"/>
      <c r="B121" s="493"/>
      <c r="C121" s="446"/>
      <c r="D121" s="448"/>
      <c r="E121" s="488"/>
      <c r="F121" s="208">
        <v>756359.4</v>
      </c>
      <c r="G121" s="449"/>
      <c r="H121" s="449"/>
      <c r="I121" s="449"/>
      <c r="J121" s="449"/>
      <c r="K121" s="450"/>
    </row>
    <row r="122" spans="1:11" s="23" customFormat="1" ht="20.25" customHeight="1">
      <c r="A122" s="446"/>
      <c r="B122" s="447" t="s">
        <v>1041</v>
      </c>
      <c r="C122" s="446"/>
      <c r="D122" s="489">
        <v>2013</v>
      </c>
      <c r="E122" s="448"/>
      <c r="F122" s="208" t="s">
        <v>22</v>
      </c>
      <c r="G122" s="449" t="s">
        <v>21</v>
      </c>
      <c r="H122" s="449" t="s">
        <v>21</v>
      </c>
      <c r="I122" s="449"/>
      <c r="J122" s="449" t="s">
        <v>21</v>
      </c>
      <c r="K122" s="450" t="s">
        <v>1559</v>
      </c>
    </row>
    <row r="123" spans="1:11" s="23" customFormat="1">
      <c r="A123" s="446"/>
      <c r="B123" s="447"/>
      <c r="C123" s="446"/>
      <c r="D123" s="489"/>
      <c r="E123" s="488"/>
      <c r="F123" s="208">
        <v>3062214.08</v>
      </c>
      <c r="G123" s="449"/>
      <c r="H123" s="449"/>
      <c r="I123" s="449"/>
      <c r="J123" s="449"/>
      <c r="K123" s="450"/>
    </row>
    <row r="124" spans="1:11" s="23" customFormat="1">
      <c r="A124" s="446"/>
      <c r="B124" s="447"/>
      <c r="C124" s="446"/>
      <c r="D124" s="489"/>
      <c r="E124" s="488"/>
      <c r="F124" s="208" t="s">
        <v>23</v>
      </c>
      <c r="G124" s="449"/>
      <c r="H124" s="449"/>
      <c r="I124" s="449"/>
      <c r="J124" s="449"/>
      <c r="K124" s="450"/>
    </row>
    <row r="125" spans="1:11" s="23" customFormat="1" ht="140.25" customHeight="1">
      <c r="A125" s="446"/>
      <c r="B125" s="447"/>
      <c r="C125" s="446"/>
      <c r="D125" s="489"/>
      <c r="E125" s="488"/>
      <c r="F125" s="208">
        <v>2602881.96</v>
      </c>
      <c r="G125" s="449"/>
      <c r="H125" s="449"/>
      <c r="I125" s="449"/>
      <c r="J125" s="449"/>
      <c r="K125" s="450"/>
    </row>
    <row r="126" spans="1:11" s="23" customFormat="1" ht="20.25" customHeight="1">
      <c r="A126" s="446"/>
      <c r="B126" s="447" t="s">
        <v>1071</v>
      </c>
      <c r="C126" s="446"/>
      <c r="D126" s="486">
        <v>2013</v>
      </c>
      <c r="E126" s="448"/>
      <c r="F126" s="208" t="s">
        <v>22</v>
      </c>
      <c r="G126" s="449" t="s">
        <v>21</v>
      </c>
      <c r="H126" s="449" t="s">
        <v>21</v>
      </c>
      <c r="I126" s="449"/>
      <c r="J126" s="449" t="s">
        <v>21</v>
      </c>
      <c r="K126" s="450" t="s">
        <v>1560</v>
      </c>
    </row>
    <row r="127" spans="1:11" s="23" customFormat="1">
      <c r="A127" s="446"/>
      <c r="B127" s="447"/>
      <c r="C127" s="446"/>
      <c r="D127" s="486"/>
      <c r="E127" s="488"/>
      <c r="F127" s="208">
        <v>1339186</v>
      </c>
      <c r="G127" s="449"/>
      <c r="H127" s="449"/>
      <c r="I127" s="449"/>
      <c r="J127" s="449"/>
      <c r="K127" s="450"/>
    </row>
    <row r="128" spans="1:11" s="23" customFormat="1">
      <c r="A128" s="446"/>
      <c r="B128" s="447"/>
      <c r="C128" s="446"/>
      <c r="D128" s="486"/>
      <c r="E128" s="488"/>
      <c r="F128" s="208" t="s">
        <v>23</v>
      </c>
      <c r="G128" s="449"/>
      <c r="H128" s="449"/>
      <c r="I128" s="449"/>
      <c r="J128" s="449"/>
      <c r="K128" s="450"/>
    </row>
    <row r="129" spans="1:11" s="23" customFormat="1" ht="77.25" customHeight="1">
      <c r="A129" s="446"/>
      <c r="B129" s="447"/>
      <c r="C129" s="446"/>
      <c r="D129" s="486"/>
      <c r="E129" s="488"/>
      <c r="F129" s="208">
        <v>1138308</v>
      </c>
      <c r="G129" s="449"/>
      <c r="H129" s="449"/>
      <c r="I129" s="449"/>
      <c r="J129" s="449"/>
      <c r="K129" s="450"/>
    </row>
    <row r="130" spans="1:11" s="23" customFormat="1" ht="20.25" customHeight="1">
      <c r="A130" s="446"/>
      <c r="B130" s="447" t="s">
        <v>1072</v>
      </c>
      <c r="C130" s="446"/>
      <c r="D130" s="486">
        <v>2013</v>
      </c>
      <c r="E130" s="448"/>
      <c r="F130" s="208" t="s">
        <v>22</v>
      </c>
      <c r="G130" s="449" t="s">
        <v>21</v>
      </c>
      <c r="H130" s="449" t="s">
        <v>21</v>
      </c>
      <c r="I130" s="449"/>
      <c r="J130" s="449" t="s">
        <v>21</v>
      </c>
      <c r="K130" s="450" t="s">
        <v>1073</v>
      </c>
    </row>
    <row r="131" spans="1:11" s="23" customFormat="1">
      <c r="A131" s="446"/>
      <c r="B131" s="447"/>
      <c r="C131" s="446"/>
      <c r="D131" s="486"/>
      <c r="E131" s="488"/>
      <c r="F131" s="208">
        <v>647035.12</v>
      </c>
      <c r="G131" s="449"/>
      <c r="H131" s="449"/>
      <c r="I131" s="449"/>
      <c r="J131" s="449"/>
      <c r="K131" s="450"/>
    </row>
    <row r="132" spans="1:11" s="23" customFormat="1">
      <c r="A132" s="446"/>
      <c r="B132" s="447"/>
      <c r="C132" s="446"/>
      <c r="D132" s="486"/>
      <c r="E132" s="488"/>
      <c r="F132" s="208" t="s">
        <v>23</v>
      </c>
      <c r="G132" s="449"/>
      <c r="H132" s="449"/>
      <c r="I132" s="449"/>
      <c r="J132" s="449"/>
      <c r="K132" s="450"/>
    </row>
    <row r="133" spans="1:11" s="23" customFormat="1" ht="64.5" customHeight="1">
      <c r="A133" s="446"/>
      <c r="B133" s="447"/>
      <c r="C133" s="446"/>
      <c r="D133" s="486"/>
      <c r="E133" s="488"/>
      <c r="F133" s="208">
        <v>549979.82999999996</v>
      </c>
      <c r="G133" s="449"/>
      <c r="H133" s="449"/>
      <c r="I133" s="449"/>
      <c r="J133" s="449"/>
      <c r="K133" s="450"/>
    </row>
    <row r="134" spans="1:11" s="23" customFormat="1" ht="20.25" customHeight="1">
      <c r="A134" s="446"/>
      <c r="B134" s="447" t="s">
        <v>1104</v>
      </c>
      <c r="C134" s="446"/>
      <c r="D134" s="489"/>
      <c r="E134" s="448"/>
      <c r="F134" s="208" t="s">
        <v>22</v>
      </c>
      <c r="G134" s="449" t="s">
        <v>21</v>
      </c>
      <c r="H134" s="449" t="s">
        <v>21</v>
      </c>
      <c r="I134" s="449"/>
      <c r="J134" s="449" t="s">
        <v>21</v>
      </c>
      <c r="K134" s="450" t="s">
        <v>1105</v>
      </c>
    </row>
    <row r="135" spans="1:11" s="23" customFormat="1">
      <c r="A135" s="446"/>
      <c r="B135" s="447"/>
      <c r="C135" s="446"/>
      <c r="D135" s="489"/>
      <c r="E135" s="488"/>
      <c r="F135" s="208">
        <v>1529434.64</v>
      </c>
      <c r="G135" s="449"/>
      <c r="H135" s="449"/>
      <c r="I135" s="449"/>
      <c r="J135" s="449"/>
      <c r="K135" s="450"/>
    </row>
    <row r="136" spans="1:11" s="23" customFormat="1">
      <c r="A136" s="446"/>
      <c r="B136" s="447"/>
      <c r="C136" s="446"/>
      <c r="D136" s="489"/>
      <c r="E136" s="488"/>
      <c r="F136" s="208" t="s">
        <v>23</v>
      </c>
      <c r="G136" s="449"/>
      <c r="H136" s="449"/>
      <c r="I136" s="449"/>
      <c r="J136" s="449"/>
      <c r="K136" s="450"/>
    </row>
    <row r="137" spans="1:11" s="23" customFormat="1" ht="26.25" customHeight="1">
      <c r="A137" s="446"/>
      <c r="B137" s="447"/>
      <c r="C137" s="446"/>
      <c r="D137" s="489"/>
      <c r="E137" s="488"/>
      <c r="F137" s="208">
        <v>1300019.44</v>
      </c>
      <c r="G137" s="449"/>
      <c r="H137" s="449"/>
      <c r="I137" s="449"/>
      <c r="J137" s="449"/>
      <c r="K137" s="450"/>
    </row>
    <row r="138" spans="1:11" s="23" customFormat="1" ht="12.75" customHeight="1">
      <c r="A138" s="446"/>
      <c r="B138" s="447" t="s">
        <v>1106</v>
      </c>
      <c r="C138" s="446"/>
      <c r="D138" s="489"/>
      <c r="E138" s="448"/>
      <c r="F138" s="208" t="s">
        <v>22</v>
      </c>
      <c r="G138" s="449" t="s">
        <v>21</v>
      </c>
      <c r="H138" s="449" t="s">
        <v>21</v>
      </c>
      <c r="I138" s="449"/>
      <c r="J138" s="449" t="s">
        <v>21</v>
      </c>
      <c r="K138" s="450" t="s">
        <v>1107</v>
      </c>
    </row>
    <row r="139" spans="1:11" s="23" customFormat="1">
      <c r="A139" s="446"/>
      <c r="B139" s="447"/>
      <c r="C139" s="446"/>
      <c r="D139" s="489"/>
      <c r="E139" s="488"/>
      <c r="F139" s="208">
        <v>338000</v>
      </c>
      <c r="G139" s="449"/>
      <c r="H139" s="449"/>
      <c r="I139" s="449"/>
      <c r="J139" s="449"/>
      <c r="K139" s="450"/>
    </row>
    <row r="140" spans="1:11" s="23" customFormat="1" ht="10.5" customHeight="1">
      <c r="A140" s="446"/>
      <c r="B140" s="447"/>
      <c r="C140" s="446"/>
      <c r="D140" s="489"/>
      <c r="E140" s="488"/>
      <c r="F140" s="208" t="s">
        <v>23</v>
      </c>
      <c r="G140" s="449"/>
      <c r="H140" s="449"/>
      <c r="I140" s="449"/>
      <c r="J140" s="449"/>
      <c r="K140" s="450"/>
    </row>
    <row r="141" spans="1:11" s="23" customFormat="1" ht="11.25" customHeight="1">
      <c r="A141" s="446"/>
      <c r="B141" s="447"/>
      <c r="C141" s="446"/>
      <c r="D141" s="489"/>
      <c r="E141" s="488"/>
      <c r="F141" s="208">
        <v>287300</v>
      </c>
      <c r="G141" s="449"/>
      <c r="H141" s="449"/>
      <c r="I141" s="449"/>
      <c r="J141" s="449"/>
      <c r="K141" s="450"/>
    </row>
    <row r="142" spans="1:11" s="23" customFormat="1" ht="20.25" customHeight="1">
      <c r="A142" s="446"/>
      <c r="B142" s="447" t="s">
        <v>1108</v>
      </c>
      <c r="C142" s="446"/>
      <c r="D142" s="489"/>
      <c r="E142" s="448"/>
      <c r="F142" s="208" t="s">
        <v>22</v>
      </c>
      <c r="G142" s="449" t="s">
        <v>21</v>
      </c>
      <c r="H142" s="449" t="s">
        <v>21</v>
      </c>
      <c r="I142" s="449"/>
      <c r="J142" s="449" t="s">
        <v>21</v>
      </c>
      <c r="K142" s="450" t="s">
        <v>1109</v>
      </c>
    </row>
    <row r="143" spans="1:11" s="23" customFormat="1">
      <c r="A143" s="446"/>
      <c r="B143" s="447"/>
      <c r="C143" s="446"/>
      <c r="D143" s="489"/>
      <c r="E143" s="488"/>
      <c r="F143" s="208">
        <v>39905.760000000002</v>
      </c>
      <c r="G143" s="449"/>
      <c r="H143" s="449"/>
      <c r="I143" s="449"/>
      <c r="J143" s="449"/>
      <c r="K143" s="450"/>
    </row>
    <row r="144" spans="1:11" s="23" customFormat="1">
      <c r="A144" s="446"/>
      <c r="B144" s="447"/>
      <c r="C144" s="446"/>
      <c r="D144" s="489"/>
      <c r="E144" s="488"/>
      <c r="F144" s="208" t="s">
        <v>23</v>
      </c>
      <c r="G144" s="449"/>
      <c r="H144" s="449"/>
      <c r="I144" s="449"/>
      <c r="J144" s="449"/>
      <c r="K144" s="450"/>
    </row>
    <row r="145" spans="1:11" s="23" customFormat="1" ht="66" customHeight="1">
      <c r="A145" s="446"/>
      <c r="B145" s="447"/>
      <c r="C145" s="446"/>
      <c r="D145" s="489"/>
      <c r="E145" s="488"/>
      <c r="F145" s="208">
        <v>33919.9</v>
      </c>
      <c r="G145" s="449"/>
      <c r="H145" s="449"/>
      <c r="I145" s="449"/>
      <c r="J145" s="449"/>
      <c r="K145" s="450"/>
    </row>
    <row r="146" spans="1:11" s="23" customFormat="1" ht="20.25" customHeight="1">
      <c r="A146" s="446"/>
      <c r="B146" s="447" t="s">
        <v>1110</v>
      </c>
      <c r="C146" s="446"/>
      <c r="D146" s="489"/>
      <c r="E146" s="448"/>
      <c r="F146" s="208" t="s">
        <v>22</v>
      </c>
      <c r="G146" s="449" t="s">
        <v>21</v>
      </c>
      <c r="H146" s="449" t="s">
        <v>21</v>
      </c>
      <c r="I146" s="449"/>
      <c r="J146" s="449" t="s">
        <v>21</v>
      </c>
      <c r="K146" s="450" t="s">
        <v>1111</v>
      </c>
    </row>
    <row r="147" spans="1:11" s="23" customFormat="1">
      <c r="A147" s="446"/>
      <c r="B147" s="447"/>
      <c r="C147" s="446"/>
      <c r="D147" s="489"/>
      <c r="E147" s="488"/>
      <c r="F147" s="208">
        <v>1033561.67</v>
      </c>
      <c r="G147" s="449"/>
      <c r="H147" s="449"/>
      <c r="I147" s="449"/>
      <c r="J147" s="449"/>
      <c r="K147" s="450"/>
    </row>
    <row r="148" spans="1:11" s="23" customFormat="1">
      <c r="A148" s="446"/>
      <c r="B148" s="447"/>
      <c r="C148" s="446"/>
      <c r="D148" s="489"/>
      <c r="E148" s="488"/>
      <c r="F148" s="208" t="s">
        <v>23</v>
      </c>
      <c r="G148" s="449"/>
      <c r="H148" s="449"/>
      <c r="I148" s="449"/>
      <c r="J148" s="449"/>
      <c r="K148" s="450"/>
    </row>
    <row r="149" spans="1:11" s="23" customFormat="1" ht="52.5" customHeight="1">
      <c r="A149" s="446"/>
      <c r="B149" s="447"/>
      <c r="C149" s="446"/>
      <c r="D149" s="489"/>
      <c r="E149" s="488"/>
      <c r="F149" s="208">
        <v>878527.42</v>
      </c>
      <c r="G149" s="449"/>
      <c r="H149" s="449"/>
      <c r="I149" s="449"/>
      <c r="J149" s="449"/>
      <c r="K149" s="450"/>
    </row>
    <row r="150" spans="1:11" s="23" customFormat="1" ht="20.25" customHeight="1">
      <c r="A150" s="446"/>
      <c r="B150" s="447" t="s">
        <v>1112</v>
      </c>
      <c r="C150" s="446"/>
      <c r="D150" s="489"/>
      <c r="E150" s="448"/>
      <c r="F150" s="208" t="s">
        <v>22</v>
      </c>
      <c r="G150" s="449" t="s">
        <v>21</v>
      </c>
      <c r="H150" s="449" t="s">
        <v>21</v>
      </c>
      <c r="I150" s="449"/>
      <c r="J150" s="449" t="s">
        <v>21</v>
      </c>
      <c r="K150" s="450" t="s">
        <v>1113</v>
      </c>
    </row>
    <row r="151" spans="1:11" s="23" customFormat="1">
      <c r="A151" s="446"/>
      <c r="B151" s="447"/>
      <c r="C151" s="446"/>
      <c r="D151" s="489"/>
      <c r="E151" s="488"/>
      <c r="F151" s="208">
        <v>1475947.14</v>
      </c>
      <c r="G151" s="449"/>
      <c r="H151" s="449"/>
      <c r="I151" s="449"/>
      <c r="J151" s="449"/>
      <c r="K151" s="450"/>
    </row>
    <row r="152" spans="1:11" s="23" customFormat="1">
      <c r="A152" s="446"/>
      <c r="B152" s="447"/>
      <c r="C152" s="446"/>
      <c r="D152" s="489"/>
      <c r="E152" s="488"/>
      <c r="F152" s="208" t="s">
        <v>23</v>
      </c>
      <c r="G152" s="449"/>
      <c r="H152" s="449"/>
      <c r="I152" s="449"/>
      <c r="J152" s="449"/>
      <c r="K152" s="450"/>
    </row>
    <row r="153" spans="1:11" s="23" customFormat="1" ht="100.5" customHeight="1">
      <c r="A153" s="446"/>
      <c r="B153" s="447"/>
      <c r="C153" s="446"/>
      <c r="D153" s="489"/>
      <c r="E153" s="488"/>
      <c r="F153" s="208">
        <v>1166928.1299999999</v>
      </c>
      <c r="G153" s="449"/>
      <c r="H153" s="449"/>
      <c r="I153" s="449"/>
      <c r="J153" s="449"/>
      <c r="K153" s="450"/>
    </row>
    <row r="154" spans="1:11" s="23" customFormat="1" ht="20.25" customHeight="1">
      <c r="A154" s="446"/>
      <c r="B154" s="447" t="s">
        <v>1250</v>
      </c>
      <c r="C154" s="446"/>
      <c r="D154" s="489"/>
      <c r="E154" s="448"/>
      <c r="F154" s="208" t="s">
        <v>22</v>
      </c>
      <c r="G154" s="449" t="s">
        <v>21</v>
      </c>
      <c r="H154" s="449" t="s">
        <v>21</v>
      </c>
      <c r="I154" s="449"/>
      <c r="J154" s="449" t="s">
        <v>21</v>
      </c>
      <c r="K154" s="450" t="s">
        <v>1251</v>
      </c>
    </row>
    <row r="155" spans="1:11" s="23" customFormat="1">
      <c r="A155" s="446"/>
      <c r="B155" s="447"/>
      <c r="C155" s="446"/>
      <c r="D155" s="489"/>
      <c r="E155" s="488"/>
      <c r="F155" s="208">
        <v>692483.01</v>
      </c>
      <c r="G155" s="449"/>
      <c r="H155" s="449"/>
      <c r="I155" s="449"/>
      <c r="J155" s="449"/>
      <c r="K155" s="450"/>
    </row>
    <row r="156" spans="1:11" s="23" customFormat="1">
      <c r="A156" s="446"/>
      <c r="B156" s="447"/>
      <c r="C156" s="446"/>
      <c r="D156" s="489"/>
      <c r="E156" s="488"/>
      <c r="F156" s="208" t="s">
        <v>23</v>
      </c>
      <c r="G156" s="449"/>
      <c r="H156" s="449"/>
      <c r="I156" s="449"/>
      <c r="J156" s="449"/>
      <c r="K156" s="450"/>
    </row>
    <row r="157" spans="1:11" s="23" customFormat="1" ht="39.75" customHeight="1">
      <c r="A157" s="446"/>
      <c r="B157" s="447"/>
      <c r="C157" s="446"/>
      <c r="D157" s="489"/>
      <c r="E157" s="488"/>
      <c r="F157" s="208">
        <v>384867.72</v>
      </c>
      <c r="G157" s="449"/>
      <c r="H157" s="449"/>
      <c r="I157" s="449"/>
      <c r="J157" s="449"/>
      <c r="K157" s="450"/>
    </row>
    <row r="158" spans="1:11" s="23" customFormat="1" ht="20.25" customHeight="1">
      <c r="A158" s="446"/>
      <c r="B158" s="447" t="s">
        <v>1270</v>
      </c>
      <c r="C158" s="446"/>
      <c r="D158" s="489"/>
      <c r="E158" s="448"/>
      <c r="F158" s="208" t="s">
        <v>22</v>
      </c>
      <c r="G158" s="449" t="s">
        <v>21</v>
      </c>
      <c r="H158" s="449" t="s">
        <v>21</v>
      </c>
      <c r="I158" s="449"/>
      <c r="J158" s="449" t="s">
        <v>21</v>
      </c>
      <c r="K158" s="450" t="s">
        <v>1271</v>
      </c>
    </row>
    <row r="159" spans="1:11" s="23" customFormat="1">
      <c r="A159" s="446"/>
      <c r="B159" s="447"/>
      <c r="C159" s="446"/>
      <c r="D159" s="489"/>
      <c r="E159" s="488"/>
      <c r="F159" s="208">
        <v>725881.31</v>
      </c>
      <c r="G159" s="449"/>
      <c r="H159" s="449"/>
      <c r="I159" s="449"/>
      <c r="J159" s="449"/>
      <c r="K159" s="450"/>
    </row>
    <row r="160" spans="1:11" s="23" customFormat="1">
      <c r="A160" s="446"/>
      <c r="B160" s="447"/>
      <c r="C160" s="446"/>
      <c r="D160" s="489"/>
      <c r="E160" s="488"/>
      <c r="F160" s="208" t="s">
        <v>23</v>
      </c>
      <c r="G160" s="449"/>
      <c r="H160" s="449"/>
      <c r="I160" s="449"/>
      <c r="J160" s="449"/>
      <c r="K160" s="450"/>
    </row>
    <row r="161" spans="1:11" s="23" customFormat="1" ht="50.25" customHeight="1">
      <c r="A161" s="446"/>
      <c r="B161" s="447"/>
      <c r="C161" s="446"/>
      <c r="D161" s="489"/>
      <c r="E161" s="488"/>
      <c r="F161" s="208">
        <v>616999.11</v>
      </c>
      <c r="G161" s="449"/>
      <c r="H161" s="449"/>
      <c r="I161" s="449"/>
      <c r="J161" s="449"/>
      <c r="K161" s="450"/>
    </row>
    <row r="162" spans="1:11" s="23" customFormat="1" ht="16.5" customHeight="1">
      <c r="A162" s="446"/>
      <c r="B162" s="493" t="s">
        <v>1172</v>
      </c>
      <c r="C162" s="446"/>
      <c r="D162" s="448"/>
      <c r="E162" s="448"/>
      <c r="F162" s="208" t="s">
        <v>22</v>
      </c>
      <c r="G162" s="449" t="s">
        <v>21</v>
      </c>
      <c r="H162" s="449" t="s">
        <v>21</v>
      </c>
      <c r="I162" s="449"/>
      <c r="J162" s="449" t="s">
        <v>21</v>
      </c>
      <c r="K162" s="450" t="s">
        <v>1173</v>
      </c>
    </row>
    <row r="163" spans="1:11" s="23" customFormat="1" ht="16.5" customHeight="1">
      <c r="A163" s="446"/>
      <c r="B163" s="493"/>
      <c r="C163" s="446"/>
      <c r="D163" s="448"/>
      <c r="E163" s="488"/>
      <c r="F163" s="208">
        <v>1083062.58</v>
      </c>
      <c r="G163" s="449"/>
      <c r="H163" s="449"/>
      <c r="I163" s="449"/>
      <c r="J163" s="449"/>
      <c r="K163" s="450"/>
    </row>
    <row r="164" spans="1:11" s="23" customFormat="1" ht="16.5" customHeight="1">
      <c r="A164" s="446"/>
      <c r="B164" s="493"/>
      <c r="C164" s="446"/>
      <c r="D164" s="448"/>
      <c r="E164" s="488"/>
      <c r="F164" s="208" t="s">
        <v>23</v>
      </c>
      <c r="G164" s="449"/>
      <c r="H164" s="449"/>
      <c r="I164" s="449"/>
      <c r="J164" s="449"/>
      <c r="K164" s="450"/>
    </row>
    <row r="165" spans="1:11" s="23" customFormat="1" ht="16.5" customHeight="1">
      <c r="A165" s="446"/>
      <c r="B165" s="493"/>
      <c r="C165" s="446"/>
      <c r="D165" s="448"/>
      <c r="E165" s="488"/>
      <c r="F165" s="208">
        <v>920603.19</v>
      </c>
      <c r="G165" s="449"/>
      <c r="H165" s="449"/>
      <c r="I165" s="449"/>
      <c r="J165" s="449"/>
      <c r="K165" s="450"/>
    </row>
    <row r="166" spans="1:11" ht="20.25" customHeight="1">
      <c r="A166" s="451" t="s">
        <v>18</v>
      </c>
      <c r="B166" s="452" t="s">
        <v>124</v>
      </c>
      <c r="C166" s="451" t="s">
        <v>20</v>
      </c>
      <c r="D166" s="480"/>
      <c r="E166" s="211" t="s">
        <v>22</v>
      </c>
      <c r="F166" s="211" t="s">
        <v>22</v>
      </c>
      <c r="G166" s="454" t="s">
        <v>21</v>
      </c>
      <c r="H166" s="454" t="s">
        <v>21</v>
      </c>
      <c r="I166" s="454"/>
      <c r="J166" s="454" t="s">
        <v>21</v>
      </c>
      <c r="K166" s="479"/>
    </row>
    <row r="167" spans="1:11">
      <c r="A167" s="451"/>
      <c r="B167" s="452"/>
      <c r="C167" s="451"/>
      <c r="D167" s="480"/>
      <c r="E167" s="207">
        <v>11200000</v>
      </c>
      <c r="F167" s="211">
        <v>0</v>
      </c>
      <c r="G167" s="454"/>
      <c r="H167" s="454"/>
      <c r="I167" s="454"/>
      <c r="J167" s="454"/>
      <c r="K167" s="479"/>
    </row>
    <row r="168" spans="1:11">
      <c r="A168" s="451"/>
      <c r="B168" s="452"/>
      <c r="C168" s="451"/>
      <c r="D168" s="480"/>
      <c r="E168" s="513"/>
      <c r="F168" s="211" t="s">
        <v>23</v>
      </c>
      <c r="G168" s="454"/>
      <c r="H168" s="454"/>
      <c r="I168" s="454"/>
      <c r="J168" s="454"/>
      <c r="K168" s="479"/>
    </row>
    <row r="169" spans="1:11" ht="18.75" customHeight="1">
      <c r="A169" s="451"/>
      <c r="B169" s="452"/>
      <c r="C169" s="451"/>
      <c r="D169" s="480"/>
      <c r="E169" s="513"/>
      <c r="F169" s="211">
        <v>0</v>
      </c>
      <c r="G169" s="454"/>
      <c r="H169" s="454"/>
      <c r="I169" s="454"/>
      <c r="J169" s="454"/>
      <c r="K169" s="479"/>
    </row>
    <row r="170" spans="1:11" ht="20.25" customHeight="1">
      <c r="A170" s="451" t="s">
        <v>18</v>
      </c>
      <c r="B170" s="452" t="s">
        <v>125</v>
      </c>
      <c r="C170" s="451" t="s">
        <v>20</v>
      </c>
      <c r="D170" s="480"/>
      <c r="E170" s="211" t="s">
        <v>22</v>
      </c>
      <c r="F170" s="211" t="s">
        <v>22</v>
      </c>
      <c r="G170" s="454" t="s">
        <v>21</v>
      </c>
      <c r="H170" s="454" t="s">
        <v>21</v>
      </c>
      <c r="I170" s="454"/>
      <c r="J170" s="454" t="s">
        <v>21</v>
      </c>
      <c r="K170" s="464" t="s">
        <v>1562</v>
      </c>
    </row>
    <row r="171" spans="1:11">
      <c r="A171" s="451"/>
      <c r="B171" s="452"/>
      <c r="C171" s="451"/>
      <c r="D171" s="480"/>
      <c r="E171" s="207">
        <v>5600000</v>
      </c>
      <c r="F171" s="211">
        <f>F175</f>
        <v>3003953</v>
      </c>
      <c r="G171" s="454"/>
      <c r="H171" s="454"/>
      <c r="I171" s="454"/>
      <c r="J171" s="454"/>
      <c r="K171" s="479"/>
    </row>
    <row r="172" spans="1:11">
      <c r="A172" s="451"/>
      <c r="B172" s="452"/>
      <c r="C172" s="451"/>
      <c r="D172" s="480"/>
      <c r="E172" s="513"/>
      <c r="F172" s="211" t="s">
        <v>23</v>
      </c>
      <c r="G172" s="454"/>
      <c r="H172" s="454"/>
      <c r="I172" s="454"/>
      <c r="J172" s="454"/>
      <c r="K172" s="479"/>
    </row>
    <row r="173" spans="1:11">
      <c r="A173" s="451"/>
      <c r="B173" s="452"/>
      <c r="C173" s="451"/>
      <c r="D173" s="480"/>
      <c r="E173" s="513"/>
      <c r="F173" s="211">
        <f>F177</f>
        <v>2553360.0499999998</v>
      </c>
      <c r="G173" s="454"/>
      <c r="H173" s="454"/>
      <c r="I173" s="454"/>
      <c r="J173" s="454"/>
      <c r="K173" s="479"/>
    </row>
    <row r="174" spans="1:11" ht="20.25" customHeight="1">
      <c r="A174" s="446"/>
      <c r="B174" s="447" t="s">
        <v>624</v>
      </c>
      <c r="C174" s="446"/>
      <c r="D174" s="489">
        <v>2011</v>
      </c>
      <c r="E174" s="448"/>
      <c r="F174" s="208" t="s">
        <v>22</v>
      </c>
      <c r="G174" s="449" t="s">
        <v>21</v>
      </c>
      <c r="H174" s="449" t="s">
        <v>21</v>
      </c>
      <c r="I174" s="449"/>
      <c r="J174" s="449" t="s">
        <v>21</v>
      </c>
      <c r="K174" s="450" t="s">
        <v>1561</v>
      </c>
    </row>
    <row r="175" spans="1:11">
      <c r="A175" s="446"/>
      <c r="B175" s="447"/>
      <c r="C175" s="446"/>
      <c r="D175" s="489"/>
      <c r="E175" s="488"/>
      <c r="F175" s="208">
        <v>3003953</v>
      </c>
      <c r="G175" s="449"/>
      <c r="H175" s="449"/>
      <c r="I175" s="449"/>
      <c r="J175" s="449"/>
      <c r="K175" s="450"/>
    </row>
    <row r="176" spans="1:11">
      <c r="A176" s="446"/>
      <c r="B176" s="447"/>
      <c r="C176" s="446"/>
      <c r="D176" s="489"/>
      <c r="E176" s="488"/>
      <c r="F176" s="208" t="s">
        <v>23</v>
      </c>
      <c r="G176" s="449"/>
      <c r="H176" s="449"/>
      <c r="I176" s="449"/>
      <c r="J176" s="449"/>
      <c r="K176" s="450"/>
    </row>
    <row r="177" spans="1:11">
      <c r="A177" s="446"/>
      <c r="B177" s="447"/>
      <c r="C177" s="446"/>
      <c r="D177" s="489"/>
      <c r="E177" s="488"/>
      <c r="F177" s="208">
        <v>2553360.0499999998</v>
      </c>
      <c r="G177" s="449"/>
      <c r="H177" s="449"/>
      <c r="I177" s="449"/>
      <c r="J177" s="449"/>
      <c r="K177" s="450"/>
    </row>
    <row r="178" spans="1:11" ht="20.25" customHeight="1">
      <c r="A178" s="451" t="s">
        <v>18</v>
      </c>
      <c r="B178" s="452" t="s">
        <v>126</v>
      </c>
      <c r="C178" s="451" t="s">
        <v>20</v>
      </c>
      <c r="D178" s="480"/>
      <c r="E178" s="211" t="s">
        <v>22</v>
      </c>
      <c r="F178" s="211" t="s">
        <v>22</v>
      </c>
      <c r="G178" s="454" t="s">
        <v>21</v>
      </c>
      <c r="H178" s="454" t="s">
        <v>21</v>
      </c>
      <c r="I178" s="454"/>
      <c r="J178" s="454" t="s">
        <v>21</v>
      </c>
      <c r="K178" s="479"/>
    </row>
    <row r="179" spans="1:11">
      <c r="A179" s="451"/>
      <c r="B179" s="452"/>
      <c r="C179" s="451"/>
      <c r="D179" s="480"/>
      <c r="E179" s="207">
        <v>2900000</v>
      </c>
      <c r="F179" s="211">
        <v>0</v>
      </c>
      <c r="G179" s="454"/>
      <c r="H179" s="454"/>
      <c r="I179" s="454"/>
      <c r="J179" s="454"/>
      <c r="K179" s="479"/>
    </row>
    <row r="180" spans="1:11">
      <c r="A180" s="451"/>
      <c r="B180" s="452"/>
      <c r="C180" s="451"/>
      <c r="D180" s="480"/>
      <c r="E180" s="513"/>
      <c r="F180" s="211" t="s">
        <v>23</v>
      </c>
      <c r="G180" s="454"/>
      <c r="H180" s="454"/>
      <c r="I180" s="454"/>
      <c r="J180" s="454"/>
      <c r="K180" s="479"/>
    </row>
    <row r="181" spans="1:11">
      <c r="A181" s="451"/>
      <c r="B181" s="452"/>
      <c r="C181" s="451"/>
      <c r="D181" s="480"/>
      <c r="E181" s="513"/>
      <c r="F181" s="211">
        <v>0</v>
      </c>
      <c r="G181" s="454"/>
      <c r="H181" s="454"/>
      <c r="I181" s="454"/>
      <c r="J181" s="454"/>
      <c r="K181" s="479"/>
    </row>
    <row r="182" spans="1:11" ht="20.25" customHeight="1">
      <c r="A182" s="451" t="s">
        <v>18</v>
      </c>
      <c r="B182" s="452" t="s">
        <v>127</v>
      </c>
      <c r="C182" s="451" t="s">
        <v>20</v>
      </c>
      <c r="D182" s="480"/>
      <c r="E182" s="211" t="s">
        <v>22</v>
      </c>
      <c r="F182" s="211" t="s">
        <v>22</v>
      </c>
      <c r="G182" s="454" t="s">
        <v>21</v>
      </c>
      <c r="H182" s="454" t="s">
        <v>21</v>
      </c>
      <c r="I182" s="454"/>
      <c r="J182" s="454" t="s">
        <v>21</v>
      </c>
      <c r="K182" s="479"/>
    </row>
    <row r="183" spans="1:11">
      <c r="A183" s="451"/>
      <c r="B183" s="452"/>
      <c r="C183" s="451"/>
      <c r="D183" s="480"/>
      <c r="E183" s="207">
        <v>5200000</v>
      </c>
      <c r="F183" s="211">
        <v>0</v>
      </c>
      <c r="G183" s="454"/>
      <c r="H183" s="454"/>
      <c r="I183" s="454"/>
      <c r="J183" s="454"/>
      <c r="K183" s="479"/>
    </row>
    <row r="184" spans="1:11">
      <c r="A184" s="451"/>
      <c r="B184" s="452"/>
      <c r="C184" s="451"/>
      <c r="D184" s="480"/>
      <c r="E184" s="513"/>
      <c r="F184" s="211" t="s">
        <v>23</v>
      </c>
      <c r="G184" s="454"/>
      <c r="H184" s="454"/>
      <c r="I184" s="454"/>
      <c r="J184" s="454"/>
      <c r="K184" s="479"/>
    </row>
    <row r="185" spans="1:11">
      <c r="A185" s="451"/>
      <c r="B185" s="452"/>
      <c r="C185" s="451"/>
      <c r="D185" s="480"/>
      <c r="E185" s="513"/>
      <c r="F185" s="211">
        <v>0</v>
      </c>
      <c r="G185" s="454"/>
      <c r="H185" s="454"/>
      <c r="I185" s="454"/>
      <c r="J185" s="454"/>
      <c r="K185" s="479"/>
    </row>
    <row r="186" spans="1:11" ht="20.25" customHeight="1">
      <c r="A186" s="451" t="s">
        <v>18</v>
      </c>
      <c r="B186" s="452" t="s">
        <v>128</v>
      </c>
      <c r="C186" s="451" t="s">
        <v>20</v>
      </c>
      <c r="D186" s="480"/>
      <c r="E186" s="211" t="s">
        <v>22</v>
      </c>
      <c r="F186" s="211" t="s">
        <v>22</v>
      </c>
      <c r="G186" s="454" t="s">
        <v>21</v>
      </c>
      <c r="H186" s="454" t="s">
        <v>21</v>
      </c>
      <c r="I186" s="454"/>
      <c r="J186" s="454" t="s">
        <v>21</v>
      </c>
      <c r="K186" s="479"/>
    </row>
    <row r="187" spans="1:11">
      <c r="A187" s="451"/>
      <c r="B187" s="452"/>
      <c r="C187" s="451"/>
      <c r="D187" s="480"/>
      <c r="E187" s="207">
        <v>14200000</v>
      </c>
      <c r="F187" s="211">
        <v>0</v>
      </c>
      <c r="G187" s="454"/>
      <c r="H187" s="454"/>
      <c r="I187" s="454"/>
      <c r="J187" s="454"/>
      <c r="K187" s="479"/>
    </row>
    <row r="188" spans="1:11">
      <c r="A188" s="451"/>
      <c r="B188" s="452"/>
      <c r="C188" s="451"/>
      <c r="D188" s="480"/>
      <c r="E188" s="513"/>
      <c r="F188" s="211" t="s">
        <v>23</v>
      </c>
      <c r="G188" s="454"/>
      <c r="H188" s="454"/>
      <c r="I188" s="454"/>
      <c r="J188" s="454"/>
      <c r="K188" s="479"/>
    </row>
    <row r="189" spans="1:11">
      <c r="A189" s="451"/>
      <c r="B189" s="452"/>
      <c r="C189" s="451"/>
      <c r="D189" s="480"/>
      <c r="E189" s="513"/>
      <c r="F189" s="211">
        <v>0</v>
      </c>
      <c r="G189" s="454"/>
      <c r="H189" s="454"/>
      <c r="I189" s="454"/>
      <c r="J189" s="454"/>
      <c r="K189" s="479"/>
    </row>
    <row r="190" spans="1:11" ht="20.25" customHeight="1">
      <c r="A190" s="451" t="s">
        <v>18</v>
      </c>
      <c r="B190" s="452" t="s">
        <v>129</v>
      </c>
      <c r="C190" s="451" t="s">
        <v>20</v>
      </c>
      <c r="D190" s="480"/>
      <c r="E190" s="211" t="s">
        <v>22</v>
      </c>
      <c r="F190" s="211" t="s">
        <v>22</v>
      </c>
      <c r="G190" s="454" t="s">
        <v>21</v>
      </c>
      <c r="H190" s="454" t="s">
        <v>21</v>
      </c>
      <c r="I190" s="454"/>
      <c r="J190" s="454" t="s">
        <v>21</v>
      </c>
      <c r="K190" s="479"/>
    </row>
    <row r="191" spans="1:11">
      <c r="A191" s="451"/>
      <c r="B191" s="452"/>
      <c r="C191" s="451"/>
      <c r="D191" s="480"/>
      <c r="E191" s="207">
        <v>8000000</v>
      </c>
      <c r="F191" s="211">
        <v>0</v>
      </c>
      <c r="G191" s="454"/>
      <c r="H191" s="454"/>
      <c r="I191" s="454"/>
      <c r="J191" s="454"/>
      <c r="K191" s="479"/>
    </row>
    <row r="192" spans="1:11">
      <c r="A192" s="451"/>
      <c r="B192" s="452"/>
      <c r="C192" s="451"/>
      <c r="D192" s="480"/>
      <c r="E192" s="513"/>
      <c r="F192" s="211" t="s">
        <v>23</v>
      </c>
      <c r="G192" s="454"/>
      <c r="H192" s="454"/>
      <c r="I192" s="454"/>
      <c r="J192" s="454"/>
      <c r="K192" s="479"/>
    </row>
    <row r="193" spans="1:11">
      <c r="A193" s="451"/>
      <c r="B193" s="452"/>
      <c r="C193" s="451"/>
      <c r="D193" s="480"/>
      <c r="E193" s="513"/>
      <c r="F193" s="211">
        <v>0</v>
      </c>
      <c r="G193" s="454"/>
      <c r="H193" s="454"/>
      <c r="I193" s="454"/>
      <c r="J193" s="454"/>
      <c r="K193" s="479"/>
    </row>
    <row r="194" spans="1:11" ht="20.25" customHeight="1">
      <c r="A194" s="451" t="s">
        <v>18</v>
      </c>
      <c r="B194" s="452" t="s">
        <v>130</v>
      </c>
      <c r="C194" s="451" t="s">
        <v>20</v>
      </c>
      <c r="D194" s="480"/>
      <c r="E194" s="211" t="s">
        <v>22</v>
      </c>
      <c r="F194" s="211" t="s">
        <v>22</v>
      </c>
      <c r="G194" s="454" t="s">
        <v>21</v>
      </c>
      <c r="H194" s="454" t="s">
        <v>21</v>
      </c>
      <c r="I194" s="454"/>
      <c r="J194" s="454" t="s">
        <v>21</v>
      </c>
      <c r="K194" s="479"/>
    </row>
    <row r="195" spans="1:11">
      <c r="A195" s="451"/>
      <c r="B195" s="452"/>
      <c r="C195" s="451"/>
      <c r="D195" s="480"/>
      <c r="E195" s="207">
        <v>1000000</v>
      </c>
      <c r="F195" s="211">
        <v>0</v>
      </c>
      <c r="G195" s="454"/>
      <c r="H195" s="454"/>
      <c r="I195" s="454"/>
      <c r="J195" s="454"/>
      <c r="K195" s="479"/>
    </row>
    <row r="196" spans="1:11">
      <c r="A196" s="451"/>
      <c r="B196" s="452"/>
      <c r="C196" s="451"/>
      <c r="D196" s="480"/>
      <c r="E196" s="513"/>
      <c r="F196" s="211" t="s">
        <v>23</v>
      </c>
      <c r="G196" s="454"/>
      <c r="H196" s="454"/>
      <c r="I196" s="454"/>
      <c r="J196" s="454"/>
      <c r="K196" s="479"/>
    </row>
    <row r="197" spans="1:11">
      <c r="A197" s="451"/>
      <c r="B197" s="452"/>
      <c r="C197" s="451"/>
      <c r="D197" s="480"/>
      <c r="E197" s="513"/>
      <c r="F197" s="211">
        <v>0</v>
      </c>
      <c r="G197" s="454"/>
      <c r="H197" s="454"/>
      <c r="I197" s="454"/>
      <c r="J197" s="454"/>
      <c r="K197" s="479"/>
    </row>
    <row r="198" spans="1:11" ht="20.25" customHeight="1">
      <c r="A198" s="451" t="s">
        <v>18</v>
      </c>
      <c r="B198" s="452" t="s">
        <v>131</v>
      </c>
      <c r="C198" s="451" t="s">
        <v>20</v>
      </c>
      <c r="D198" s="480"/>
      <c r="E198" s="211" t="s">
        <v>22</v>
      </c>
      <c r="F198" s="211" t="s">
        <v>22</v>
      </c>
      <c r="G198" s="454" t="s">
        <v>21</v>
      </c>
      <c r="H198" s="454" t="s">
        <v>21</v>
      </c>
      <c r="I198" s="454"/>
      <c r="J198" s="454" t="s">
        <v>21</v>
      </c>
      <c r="K198" s="479"/>
    </row>
    <row r="199" spans="1:11">
      <c r="A199" s="451"/>
      <c r="B199" s="452"/>
      <c r="C199" s="451"/>
      <c r="D199" s="480"/>
      <c r="E199" s="207">
        <v>250000</v>
      </c>
      <c r="F199" s="211">
        <v>0</v>
      </c>
      <c r="G199" s="454"/>
      <c r="H199" s="454"/>
      <c r="I199" s="454"/>
      <c r="J199" s="454"/>
      <c r="K199" s="479"/>
    </row>
    <row r="200" spans="1:11">
      <c r="A200" s="451"/>
      <c r="B200" s="452"/>
      <c r="C200" s="451"/>
      <c r="D200" s="480"/>
      <c r="E200" s="513"/>
      <c r="F200" s="211" t="s">
        <v>23</v>
      </c>
      <c r="G200" s="454"/>
      <c r="H200" s="454"/>
      <c r="I200" s="454"/>
      <c r="J200" s="454"/>
      <c r="K200" s="479"/>
    </row>
    <row r="201" spans="1:11">
      <c r="A201" s="451"/>
      <c r="B201" s="452"/>
      <c r="C201" s="451"/>
      <c r="D201" s="480"/>
      <c r="E201" s="513"/>
      <c r="F201" s="211">
        <v>0</v>
      </c>
      <c r="G201" s="454"/>
      <c r="H201" s="454"/>
      <c r="I201" s="454"/>
      <c r="J201" s="454"/>
      <c r="K201" s="479"/>
    </row>
    <row r="202" spans="1:11" ht="20.25" customHeight="1">
      <c r="A202" s="451" t="s">
        <v>18</v>
      </c>
      <c r="B202" s="452" t="s">
        <v>132</v>
      </c>
      <c r="C202" s="451" t="s">
        <v>20</v>
      </c>
      <c r="D202" s="480"/>
      <c r="E202" s="211" t="s">
        <v>22</v>
      </c>
      <c r="F202" s="211" t="s">
        <v>22</v>
      </c>
      <c r="G202" s="454" t="s">
        <v>21</v>
      </c>
      <c r="H202" s="454" t="s">
        <v>21</v>
      </c>
      <c r="I202" s="454"/>
      <c r="J202" s="454" t="s">
        <v>21</v>
      </c>
      <c r="K202" s="479"/>
    </row>
    <row r="203" spans="1:11">
      <c r="A203" s="451"/>
      <c r="B203" s="452"/>
      <c r="C203" s="451"/>
      <c r="D203" s="480"/>
      <c r="E203" s="207">
        <v>1250000</v>
      </c>
      <c r="F203" s="211">
        <v>0</v>
      </c>
      <c r="G203" s="454"/>
      <c r="H203" s="454"/>
      <c r="I203" s="454"/>
      <c r="J203" s="454"/>
      <c r="K203" s="479"/>
    </row>
    <row r="204" spans="1:11">
      <c r="A204" s="451"/>
      <c r="B204" s="452"/>
      <c r="C204" s="451"/>
      <c r="D204" s="480"/>
      <c r="E204" s="513"/>
      <c r="F204" s="211" t="s">
        <v>23</v>
      </c>
      <c r="G204" s="454"/>
      <c r="H204" s="454"/>
      <c r="I204" s="454"/>
      <c r="J204" s="454"/>
      <c r="K204" s="479"/>
    </row>
    <row r="205" spans="1:11">
      <c r="A205" s="451"/>
      <c r="B205" s="452"/>
      <c r="C205" s="451"/>
      <c r="D205" s="480"/>
      <c r="E205" s="513"/>
      <c r="F205" s="211">
        <v>0</v>
      </c>
      <c r="G205" s="454"/>
      <c r="H205" s="454"/>
      <c r="I205" s="454"/>
      <c r="J205" s="454"/>
      <c r="K205" s="479"/>
    </row>
  </sheetData>
  <mergeCells count="441">
    <mergeCell ref="A162:A165"/>
    <mergeCell ref="B162:B165"/>
    <mergeCell ref="C162:C165"/>
    <mergeCell ref="D162:D165"/>
    <mergeCell ref="E162:E165"/>
    <mergeCell ref="G162:G165"/>
    <mergeCell ref="H162:I165"/>
    <mergeCell ref="J162:J165"/>
    <mergeCell ref="K162:K165"/>
    <mergeCell ref="A158:A161"/>
    <mergeCell ref="B158:B161"/>
    <mergeCell ref="C158:C161"/>
    <mergeCell ref="D158:D161"/>
    <mergeCell ref="E158:E161"/>
    <mergeCell ref="G158:G161"/>
    <mergeCell ref="H158:I161"/>
    <mergeCell ref="J158:J161"/>
    <mergeCell ref="K158:K161"/>
    <mergeCell ref="A154:A157"/>
    <mergeCell ref="B154:B157"/>
    <mergeCell ref="C154:C157"/>
    <mergeCell ref="D154:D157"/>
    <mergeCell ref="E154:E157"/>
    <mergeCell ref="G154:G157"/>
    <mergeCell ref="H154:I157"/>
    <mergeCell ref="J154:J157"/>
    <mergeCell ref="K154:K157"/>
    <mergeCell ref="A150:A153"/>
    <mergeCell ref="B150:B153"/>
    <mergeCell ref="C150:C153"/>
    <mergeCell ref="D150:D153"/>
    <mergeCell ref="E150:E153"/>
    <mergeCell ref="G150:G153"/>
    <mergeCell ref="H150:I153"/>
    <mergeCell ref="J150:J153"/>
    <mergeCell ref="K150:K153"/>
    <mergeCell ref="A146:A149"/>
    <mergeCell ref="B146:B149"/>
    <mergeCell ref="C146:C149"/>
    <mergeCell ref="D146:D149"/>
    <mergeCell ref="E146:E149"/>
    <mergeCell ref="G146:G149"/>
    <mergeCell ref="H146:I149"/>
    <mergeCell ref="J146:J149"/>
    <mergeCell ref="K146:K149"/>
    <mergeCell ref="A142:A145"/>
    <mergeCell ref="B142:B145"/>
    <mergeCell ref="C142:C145"/>
    <mergeCell ref="D142:D145"/>
    <mergeCell ref="E142:E145"/>
    <mergeCell ref="G142:G145"/>
    <mergeCell ref="H142:I145"/>
    <mergeCell ref="J142:J145"/>
    <mergeCell ref="K142:K145"/>
    <mergeCell ref="A138:A141"/>
    <mergeCell ref="B138:B141"/>
    <mergeCell ref="C138:C141"/>
    <mergeCell ref="D138:D141"/>
    <mergeCell ref="E138:E141"/>
    <mergeCell ref="G138:G141"/>
    <mergeCell ref="H138:I141"/>
    <mergeCell ref="J138:J141"/>
    <mergeCell ref="K138:K141"/>
    <mergeCell ref="A134:A137"/>
    <mergeCell ref="B134:B137"/>
    <mergeCell ref="C134:C137"/>
    <mergeCell ref="D134:D137"/>
    <mergeCell ref="E134:E137"/>
    <mergeCell ref="G134:G137"/>
    <mergeCell ref="H134:I137"/>
    <mergeCell ref="J134:J137"/>
    <mergeCell ref="K134:K137"/>
    <mergeCell ref="J2:J5"/>
    <mergeCell ref="K2:K5"/>
    <mergeCell ref="E4:E5"/>
    <mergeCell ref="G6:G9"/>
    <mergeCell ref="H6:I9"/>
    <mergeCell ref="J6:J9"/>
    <mergeCell ref="K6:K9"/>
    <mergeCell ref="E8:E9"/>
    <mergeCell ref="A2:A20"/>
    <mergeCell ref="B2:B20"/>
    <mergeCell ref="C2:C20"/>
    <mergeCell ref="D2:D20"/>
    <mergeCell ref="G2:G5"/>
    <mergeCell ref="H2:H5"/>
    <mergeCell ref="I2:I5"/>
    <mergeCell ref="G10:G13"/>
    <mergeCell ref="H10:I13"/>
    <mergeCell ref="J10:J13"/>
    <mergeCell ref="K10:K13"/>
    <mergeCell ref="E12:E13"/>
    <mergeCell ref="G14:G17"/>
    <mergeCell ref="H14:I17"/>
    <mergeCell ref="J14:J17"/>
    <mergeCell ref="K14:K17"/>
    <mergeCell ref="A25:A29"/>
    <mergeCell ref="B25:B29"/>
    <mergeCell ref="C25:C29"/>
    <mergeCell ref="D25:D29"/>
    <mergeCell ref="G25:G29"/>
    <mergeCell ref="G18:K20"/>
    <mergeCell ref="E19:E20"/>
    <mergeCell ref="A21:A24"/>
    <mergeCell ref="B21:B24"/>
    <mergeCell ref="C21:C24"/>
    <mergeCell ref="D21:D24"/>
    <mergeCell ref="G21:G24"/>
    <mergeCell ref="H21:I24"/>
    <mergeCell ref="J21:J24"/>
    <mergeCell ref="K21:K24"/>
    <mergeCell ref="H25:I29"/>
    <mergeCell ref="J25:J29"/>
    <mergeCell ref="K25:K29"/>
    <mergeCell ref="E27:E29"/>
    <mergeCell ref="B166:B169"/>
    <mergeCell ref="C166:C169"/>
    <mergeCell ref="D166:D169"/>
    <mergeCell ref="G166:G169"/>
    <mergeCell ref="H166:I169"/>
    <mergeCell ref="J166:J169"/>
    <mergeCell ref="K166:K169"/>
    <mergeCell ref="E168:E169"/>
    <mergeCell ref="E16:E17"/>
    <mergeCell ref="E23:E24"/>
    <mergeCell ref="H98:I101"/>
    <mergeCell ref="J98:J101"/>
    <mergeCell ref="K98:K101"/>
    <mergeCell ref="A178:A181"/>
    <mergeCell ref="B178:B181"/>
    <mergeCell ref="C178:C181"/>
    <mergeCell ref="D178:D181"/>
    <mergeCell ref="G178:G181"/>
    <mergeCell ref="H178:I181"/>
    <mergeCell ref="J178:J181"/>
    <mergeCell ref="K178:K181"/>
    <mergeCell ref="A170:A173"/>
    <mergeCell ref="B170:B173"/>
    <mergeCell ref="C170:C173"/>
    <mergeCell ref="D170:D173"/>
    <mergeCell ref="G170:G173"/>
    <mergeCell ref="H170:I173"/>
    <mergeCell ref="J170:J173"/>
    <mergeCell ref="E180:E181"/>
    <mergeCell ref="A174:A177"/>
    <mergeCell ref="B174:B177"/>
    <mergeCell ref="C174:C177"/>
    <mergeCell ref="D174:D177"/>
    <mergeCell ref="G174:G177"/>
    <mergeCell ref="H174:I177"/>
    <mergeCell ref="J174:J177"/>
    <mergeCell ref="K174:K177"/>
    <mergeCell ref="K182:K185"/>
    <mergeCell ref="E184:E185"/>
    <mergeCell ref="A186:A189"/>
    <mergeCell ref="B186:B189"/>
    <mergeCell ref="C186:C189"/>
    <mergeCell ref="D186:D189"/>
    <mergeCell ref="G186:G189"/>
    <mergeCell ref="H186:I189"/>
    <mergeCell ref="J186:J189"/>
    <mergeCell ref="K186:K189"/>
    <mergeCell ref="E188:E189"/>
    <mergeCell ref="A182:A185"/>
    <mergeCell ref="B182:B185"/>
    <mergeCell ref="C182:C185"/>
    <mergeCell ref="D182:D185"/>
    <mergeCell ref="G182:G185"/>
    <mergeCell ref="H182:I185"/>
    <mergeCell ref="J182:J185"/>
    <mergeCell ref="K190:K193"/>
    <mergeCell ref="E192:E193"/>
    <mergeCell ref="A194:A197"/>
    <mergeCell ref="B194:B197"/>
    <mergeCell ref="C194:C197"/>
    <mergeCell ref="D194:D197"/>
    <mergeCell ref="G194:G197"/>
    <mergeCell ref="H194:I197"/>
    <mergeCell ref="J194:J197"/>
    <mergeCell ref="K194:K197"/>
    <mergeCell ref="A190:A193"/>
    <mergeCell ref="B190:B193"/>
    <mergeCell ref="C190:C193"/>
    <mergeCell ref="D190:D193"/>
    <mergeCell ref="G190:G193"/>
    <mergeCell ref="H190:I193"/>
    <mergeCell ref="J190:J193"/>
    <mergeCell ref="E196:E197"/>
    <mergeCell ref="J202:J205"/>
    <mergeCell ref="K202:K205"/>
    <mergeCell ref="E204:E205"/>
    <mergeCell ref="H198:I201"/>
    <mergeCell ref="J198:J201"/>
    <mergeCell ref="K198:K201"/>
    <mergeCell ref="E200:E201"/>
    <mergeCell ref="A202:A205"/>
    <mergeCell ref="B202:B205"/>
    <mergeCell ref="C202:C205"/>
    <mergeCell ref="D202:D205"/>
    <mergeCell ref="G202:G205"/>
    <mergeCell ref="H202:I205"/>
    <mergeCell ref="A198:A201"/>
    <mergeCell ref="B198:B201"/>
    <mergeCell ref="C198:C201"/>
    <mergeCell ref="D198:D201"/>
    <mergeCell ref="G198:G201"/>
    <mergeCell ref="A34:A37"/>
    <mergeCell ref="B34:B37"/>
    <mergeCell ref="C34:C37"/>
    <mergeCell ref="D34:D37"/>
    <mergeCell ref="G34:G37"/>
    <mergeCell ref="H34:I37"/>
    <mergeCell ref="J34:J37"/>
    <mergeCell ref="K34:K37"/>
    <mergeCell ref="A30:A33"/>
    <mergeCell ref="B30:B33"/>
    <mergeCell ref="C30:C33"/>
    <mergeCell ref="D30:D33"/>
    <mergeCell ref="G30:G33"/>
    <mergeCell ref="H30:I33"/>
    <mergeCell ref="J30:J33"/>
    <mergeCell ref="K30:K33"/>
    <mergeCell ref="A42:A45"/>
    <mergeCell ref="B42:B45"/>
    <mergeCell ref="C42:C45"/>
    <mergeCell ref="D42:D45"/>
    <mergeCell ref="G42:G45"/>
    <mergeCell ref="H42:I45"/>
    <mergeCell ref="J42:J45"/>
    <mergeCell ref="K42:K45"/>
    <mergeCell ref="A38:A41"/>
    <mergeCell ref="B38:B41"/>
    <mergeCell ref="C38:C41"/>
    <mergeCell ref="D38:D41"/>
    <mergeCell ref="G38:G41"/>
    <mergeCell ref="H38:I41"/>
    <mergeCell ref="J38:J41"/>
    <mergeCell ref="K38:K41"/>
    <mergeCell ref="A50:A53"/>
    <mergeCell ref="B50:B53"/>
    <mergeCell ref="C50:C53"/>
    <mergeCell ref="D50:D53"/>
    <mergeCell ref="G50:G53"/>
    <mergeCell ref="H50:I53"/>
    <mergeCell ref="J50:J53"/>
    <mergeCell ref="K50:K53"/>
    <mergeCell ref="A46:A49"/>
    <mergeCell ref="B46:B49"/>
    <mergeCell ref="C46:C49"/>
    <mergeCell ref="D46:D49"/>
    <mergeCell ref="G46:G49"/>
    <mergeCell ref="H46:I49"/>
    <mergeCell ref="J46:J49"/>
    <mergeCell ref="K46:K49"/>
    <mergeCell ref="A58:A61"/>
    <mergeCell ref="B58:B61"/>
    <mergeCell ref="C58:C61"/>
    <mergeCell ref="D58:D61"/>
    <mergeCell ref="G58:G61"/>
    <mergeCell ref="H58:I61"/>
    <mergeCell ref="J58:J61"/>
    <mergeCell ref="K58:K61"/>
    <mergeCell ref="A54:A57"/>
    <mergeCell ref="B54:B57"/>
    <mergeCell ref="C54:C57"/>
    <mergeCell ref="D54:D57"/>
    <mergeCell ref="G54:G57"/>
    <mergeCell ref="H54:I57"/>
    <mergeCell ref="J54:J57"/>
    <mergeCell ref="K54:K57"/>
    <mergeCell ref="A66:A69"/>
    <mergeCell ref="B66:B69"/>
    <mergeCell ref="C66:C69"/>
    <mergeCell ref="D66:D69"/>
    <mergeCell ref="G66:G69"/>
    <mergeCell ref="H66:I69"/>
    <mergeCell ref="J66:J69"/>
    <mergeCell ref="K66:K69"/>
    <mergeCell ref="A62:A65"/>
    <mergeCell ref="B62:B65"/>
    <mergeCell ref="C62:C65"/>
    <mergeCell ref="D62:D65"/>
    <mergeCell ref="G62:G65"/>
    <mergeCell ref="H62:I65"/>
    <mergeCell ref="J62:J65"/>
    <mergeCell ref="K62:K65"/>
    <mergeCell ref="A74:A77"/>
    <mergeCell ref="B74:B77"/>
    <mergeCell ref="C74:C77"/>
    <mergeCell ref="D74:D77"/>
    <mergeCell ref="G74:G77"/>
    <mergeCell ref="H74:I77"/>
    <mergeCell ref="J74:J77"/>
    <mergeCell ref="K74:K77"/>
    <mergeCell ref="A70:A73"/>
    <mergeCell ref="B70:B73"/>
    <mergeCell ref="C70:C73"/>
    <mergeCell ref="D70:D73"/>
    <mergeCell ref="G70:G73"/>
    <mergeCell ref="H70:I73"/>
    <mergeCell ref="J70:J73"/>
    <mergeCell ref="K70:K73"/>
    <mergeCell ref="A82:A85"/>
    <mergeCell ref="B82:B85"/>
    <mergeCell ref="C82:C85"/>
    <mergeCell ref="D82:D85"/>
    <mergeCell ref="G82:G85"/>
    <mergeCell ref="H82:I85"/>
    <mergeCell ref="J82:J85"/>
    <mergeCell ref="K82:K85"/>
    <mergeCell ref="A78:A81"/>
    <mergeCell ref="B78:B81"/>
    <mergeCell ref="C78:C81"/>
    <mergeCell ref="D78:D81"/>
    <mergeCell ref="G78:G81"/>
    <mergeCell ref="H78:I81"/>
    <mergeCell ref="J78:J81"/>
    <mergeCell ref="K78:K81"/>
    <mergeCell ref="A86:A89"/>
    <mergeCell ref="B86:B89"/>
    <mergeCell ref="C86:C89"/>
    <mergeCell ref="D86:D89"/>
    <mergeCell ref="G86:G89"/>
    <mergeCell ref="H86:I89"/>
    <mergeCell ref="J86:J89"/>
    <mergeCell ref="K86:K89"/>
    <mergeCell ref="A90:A93"/>
    <mergeCell ref="B90:B93"/>
    <mergeCell ref="C90:C93"/>
    <mergeCell ref="D90:D93"/>
    <mergeCell ref="G90:G93"/>
    <mergeCell ref="H90:I93"/>
    <mergeCell ref="J90:J93"/>
    <mergeCell ref="K90:K93"/>
    <mergeCell ref="A94:A97"/>
    <mergeCell ref="B94:B97"/>
    <mergeCell ref="C94:C97"/>
    <mergeCell ref="K170:K173"/>
    <mergeCell ref="E172:E173"/>
    <mergeCell ref="A166:A169"/>
    <mergeCell ref="A102:A105"/>
    <mergeCell ref="B102:B105"/>
    <mergeCell ref="C102:C105"/>
    <mergeCell ref="D102:D105"/>
    <mergeCell ref="G102:G105"/>
    <mergeCell ref="H102:I105"/>
    <mergeCell ref="J102:J105"/>
    <mergeCell ref="K102:K105"/>
    <mergeCell ref="D94:D97"/>
    <mergeCell ref="G94:G97"/>
    <mergeCell ref="H94:I97"/>
    <mergeCell ref="J94:J97"/>
    <mergeCell ref="K94:K97"/>
    <mergeCell ref="A98:A101"/>
    <mergeCell ref="B98:B101"/>
    <mergeCell ref="C98:C101"/>
    <mergeCell ref="D98:D101"/>
    <mergeCell ref="G98:G101"/>
    <mergeCell ref="A110:A113"/>
    <mergeCell ref="B110:B113"/>
    <mergeCell ref="C110:C113"/>
    <mergeCell ref="D110:D113"/>
    <mergeCell ref="G110:G113"/>
    <mergeCell ref="H110:I113"/>
    <mergeCell ref="J110:J113"/>
    <mergeCell ref="K110:K113"/>
    <mergeCell ref="A106:A109"/>
    <mergeCell ref="B106:B109"/>
    <mergeCell ref="C106:C109"/>
    <mergeCell ref="D106:D109"/>
    <mergeCell ref="G106:G109"/>
    <mergeCell ref="H106:I109"/>
    <mergeCell ref="J106:J109"/>
    <mergeCell ref="K106:K109"/>
    <mergeCell ref="A118:A121"/>
    <mergeCell ref="B118:B121"/>
    <mergeCell ref="C118:C121"/>
    <mergeCell ref="D118:D121"/>
    <mergeCell ref="G118:G121"/>
    <mergeCell ref="H118:I121"/>
    <mergeCell ref="J118:J121"/>
    <mergeCell ref="K118:K121"/>
    <mergeCell ref="A114:A117"/>
    <mergeCell ref="B114:B117"/>
    <mergeCell ref="C114:C117"/>
    <mergeCell ref="D114:D117"/>
    <mergeCell ref="G114:G117"/>
    <mergeCell ref="H114:I117"/>
    <mergeCell ref="J114:J117"/>
    <mergeCell ref="K114:K117"/>
    <mergeCell ref="A122:A125"/>
    <mergeCell ref="B122:B125"/>
    <mergeCell ref="C122:C125"/>
    <mergeCell ref="D122:D125"/>
    <mergeCell ref="G122:G125"/>
    <mergeCell ref="H122:I125"/>
    <mergeCell ref="J122:J125"/>
    <mergeCell ref="K122:K125"/>
    <mergeCell ref="E122:E125"/>
    <mergeCell ref="E174:E177"/>
    <mergeCell ref="E78:E81"/>
    <mergeCell ref="E82:E85"/>
    <mergeCell ref="E30:E33"/>
    <mergeCell ref="E34:E37"/>
    <mergeCell ref="E38:E41"/>
    <mergeCell ref="E42:E45"/>
    <mergeCell ref="E46:E49"/>
    <mergeCell ref="E50:E53"/>
    <mergeCell ref="E54:E57"/>
    <mergeCell ref="E58:E61"/>
    <mergeCell ref="E62:E65"/>
    <mergeCell ref="E66:E69"/>
    <mergeCell ref="E70:E73"/>
    <mergeCell ref="E74:E77"/>
    <mergeCell ref="E86:E89"/>
    <mergeCell ref="E90:E93"/>
    <mergeCell ref="E94:E97"/>
    <mergeCell ref="E98:E101"/>
    <mergeCell ref="E102:E105"/>
    <mergeCell ref="E106:E109"/>
    <mergeCell ref="E110:E113"/>
    <mergeCell ref="E114:E117"/>
    <mergeCell ref="E118:E121"/>
    <mergeCell ref="A126:A129"/>
    <mergeCell ref="B126:B129"/>
    <mergeCell ref="C126:C129"/>
    <mergeCell ref="D126:D129"/>
    <mergeCell ref="E126:E129"/>
    <mergeCell ref="G126:G129"/>
    <mergeCell ref="H126:I129"/>
    <mergeCell ref="J126:J129"/>
    <mergeCell ref="K126:K129"/>
    <mergeCell ref="A130:A133"/>
    <mergeCell ref="B130:B133"/>
    <mergeCell ref="C130:C133"/>
    <mergeCell ref="D130:D133"/>
    <mergeCell ref="E130:E133"/>
    <mergeCell ref="G130:G133"/>
    <mergeCell ref="H130:I133"/>
    <mergeCell ref="J130:J133"/>
    <mergeCell ref="K130:K133"/>
  </mergeCells>
  <pageMargins left="1.1023622047244095" right="0.19685039370078741" top="0.74803149606299213" bottom="0.74803149606299213" header="0.31496062992125984" footer="0.31496062992125984"/>
  <pageSetup paperSize="8" firstPageNumber="25" orientation="portrait" useFirstPageNumber="1" r:id="rId1"/>
  <headerFooter>
    <oddFooter>&amp;R&amp;P</oddFooter>
  </headerFooter>
</worksheet>
</file>

<file path=xl/worksheets/sheet9.xml><?xml version="1.0" encoding="utf-8"?>
<worksheet xmlns="http://schemas.openxmlformats.org/spreadsheetml/2006/main" xmlns:r="http://schemas.openxmlformats.org/officeDocument/2006/relationships">
  <dimension ref="A2:K141"/>
  <sheetViews>
    <sheetView workbookViewId="0">
      <selection activeCell="G2" sqref="G2:G5"/>
    </sheetView>
  </sheetViews>
  <sheetFormatPr defaultRowHeight="15"/>
  <cols>
    <col min="2" max="2" width="20.85546875" customWidth="1"/>
    <col min="4" max="4" width="7.5703125" customWidth="1"/>
    <col min="5" max="5" width="12" customWidth="1"/>
    <col min="6" max="6" width="11.7109375" customWidth="1"/>
    <col min="9" max="9" width="8.140625" customWidth="1"/>
    <col min="10" max="10" width="11.7109375" customWidth="1"/>
    <col min="11" max="11" width="22.140625" customWidth="1"/>
  </cols>
  <sheetData>
    <row r="2" spans="1:11" ht="204" customHeight="1">
      <c r="A2" s="462" t="s">
        <v>15</v>
      </c>
      <c r="B2" s="463" t="s">
        <v>133</v>
      </c>
      <c r="C2" s="458" t="s">
        <v>20</v>
      </c>
      <c r="D2" s="462"/>
      <c r="E2" s="214" t="s">
        <v>22</v>
      </c>
      <c r="F2" s="214" t="s">
        <v>22</v>
      </c>
      <c r="G2" s="465" t="s">
        <v>134</v>
      </c>
      <c r="H2" s="462" t="s">
        <v>135</v>
      </c>
      <c r="I2" s="462" t="s">
        <v>1311</v>
      </c>
      <c r="J2" s="462" t="s">
        <v>1006</v>
      </c>
      <c r="K2" s="465" t="s">
        <v>1587</v>
      </c>
    </row>
    <row r="3" spans="1:11" ht="15" hidden="1" customHeight="1">
      <c r="A3" s="462"/>
      <c r="B3" s="463"/>
      <c r="C3" s="458"/>
      <c r="D3" s="462"/>
      <c r="E3" s="214"/>
      <c r="F3" s="216"/>
      <c r="G3" s="465"/>
      <c r="H3" s="462"/>
      <c r="I3" s="462"/>
      <c r="J3" s="462"/>
      <c r="K3" s="465"/>
    </row>
    <row r="4" spans="1:11" ht="15" hidden="1" customHeight="1">
      <c r="A4" s="462"/>
      <c r="B4" s="463"/>
      <c r="C4" s="458"/>
      <c r="D4" s="462"/>
      <c r="E4" s="456"/>
      <c r="F4" s="216" t="s">
        <v>23</v>
      </c>
      <c r="G4" s="465"/>
      <c r="H4" s="462"/>
      <c r="I4" s="462"/>
      <c r="J4" s="462"/>
      <c r="K4" s="465"/>
    </row>
    <row r="5" spans="1:11" ht="33" hidden="1" customHeight="1">
      <c r="A5" s="462"/>
      <c r="B5" s="463"/>
      <c r="C5" s="458"/>
      <c r="D5" s="462"/>
      <c r="E5" s="456"/>
      <c r="F5" s="216"/>
      <c r="G5" s="465"/>
      <c r="H5" s="462"/>
      <c r="I5" s="462"/>
      <c r="J5" s="462"/>
      <c r="K5" s="465"/>
    </row>
    <row r="6" spans="1:11" ht="20.25" hidden="1" customHeight="1">
      <c r="A6" s="462"/>
      <c r="B6" s="463"/>
      <c r="C6" s="458"/>
      <c r="D6" s="462"/>
      <c r="E6" s="214" t="s">
        <v>22</v>
      </c>
      <c r="F6" s="216" t="s">
        <v>22</v>
      </c>
      <c r="G6" s="454" t="s">
        <v>21</v>
      </c>
      <c r="H6" s="454" t="s">
        <v>21</v>
      </c>
      <c r="I6" s="454"/>
      <c r="J6" s="454" t="s">
        <v>21</v>
      </c>
      <c r="K6" s="492"/>
    </row>
    <row r="7" spans="1:11" ht="15" hidden="1" customHeight="1">
      <c r="A7" s="462"/>
      <c r="B7" s="463"/>
      <c r="C7" s="458"/>
      <c r="D7" s="462"/>
      <c r="E7" s="195">
        <v>59166800</v>
      </c>
      <c r="F7" s="216"/>
      <c r="G7" s="454"/>
      <c r="H7" s="454"/>
      <c r="I7" s="454"/>
      <c r="J7" s="454"/>
      <c r="K7" s="492"/>
    </row>
    <row r="8" spans="1:11" ht="15" hidden="1" customHeight="1">
      <c r="A8" s="462"/>
      <c r="B8" s="463"/>
      <c r="C8" s="458"/>
      <c r="D8" s="462"/>
      <c r="E8" s="456"/>
      <c r="F8" s="216" t="s">
        <v>23</v>
      </c>
      <c r="G8" s="454"/>
      <c r="H8" s="454"/>
      <c r="I8" s="454"/>
      <c r="J8" s="454"/>
      <c r="K8" s="492"/>
    </row>
    <row r="9" spans="1:11" ht="15" hidden="1" customHeight="1">
      <c r="A9" s="462"/>
      <c r="B9" s="463"/>
      <c r="C9" s="458"/>
      <c r="D9" s="462"/>
      <c r="E9" s="456"/>
      <c r="F9" s="216"/>
      <c r="G9" s="454"/>
      <c r="H9" s="454"/>
      <c r="I9" s="454"/>
      <c r="J9" s="454"/>
      <c r="K9" s="492"/>
    </row>
    <row r="10" spans="1:11" ht="20.25" hidden="1" customHeight="1">
      <c r="A10" s="462"/>
      <c r="B10" s="463"/>
      <c r="C10" s="458"/>
      <c r="D10" s="462"/>
      <c r="E10" s="214" t="s">
        <v>22</v>
      </c>
      <c r="F10" s="216" t="s">
        <v>22</v>
      </c>
      <c r="G10" s="454" t="s">
        <v>21</v>
      </c>
      <c r="H10" s="454" t="s">
        <v>21</v>
      </c>
      <c r="I10" s="454"/>
      <c r="J10" s="454" t="s">
        <v>21</v>
      </c>
      <c r="K10" s="492"/>
    </row>
    <row r="11" spans="1:11" ht="15" hidden="1" customHeight="1">
      <c r="A11" s="462"/>
      <c r="B11" s="463"/>
      <c r="C11" s="458"/>
      <c r="D11" s="462"/>
      <c r="E11" s="195">
        <v>35070000</v>
      </c>
      <c r="F11" s="216"/>
      <c r="G11" s="454"/>
      <c r="H11" s="454"/>
      <c r="I11" s="454"/>
      <c r="J11" s="454"/>
      <c r="K11" s="492"/>
    </row>
    <row r="12" spans="1:11" ht="15" hidden="1" customHeight="1">
      <c r="A12" s="462"/>
      <c r="B12" s="463"/>
      <c r="C12" s="458"/>
      <c r="D12" s="462"/>
      <c r="E12" s="456"/>
      <c r="F12" s="216" t="s">
        <v>23</v>
      </c>
      <c r="G12" s="454"/>
      <c r="H12" s="454"/>
      <c r="I12" s="454"/>
      <c r="J12" s="454"/>
      <c r="K12" s="492"/>
    </row>
    <row r="13" spans="1:11" ht="15" hidden="1" customHeight="1">
      <c r="A13" s="462"/>
      <c r="B13" s="463"/>
      <c r="C13" s="458"/>
      <c r="D13" s="462"/>
      <c r="E13" s="456"/>
      <c r="F13" s="216"/>
      <c r="G13" s="454"/>
      <c r="H13" s="454"/>
      <c r="I13" s="454"/>
      <c r="J13" s="454"/>
      <c r="K13" s="492"/>
    </row>
    <row r="14" spans="1:11" ht="20.25" hidden="1" customHeight="1">
      <c r="A14" s="462"/>
      <c r="B14" s="463"/>
      <c r="C14" s="458"/>
      <c r="D14" s="462"/>
      <c r="E14" s="214" t="s">
        <v>22</v>
      </c>
      <c r="F14" s="216" t="s">
        <v>22</v>
      </c>
      <c r="G14" s="454" t="s">
        <v>21</v>
      </c>
      <c r="H14" s="454" t="s">
        <v>21</v>
      </c>
      <c r="I14" s="454"/>
      <c r="J14" s="454" t="s">
        <v>21</v>
      </c>
      <c r="K14" s="492"/>
    </row>
    <row r="15" spans="1:11" ht="15" hidden="1" customHeight="1">
      <c r="A15" s="462"/>
      <c r="B15" s="463"/>
      <c r="C15" s="458"/>
      <c r="D15" s="462"/>
      <c r="E15" s="195">
        <v>1100000</v>
      </c>
      <c r="F15" s="216"/>
      <c r="G15" s="454"/>
      <c r="H15" s="454"/>
      <c r="I15" s="454"/>
      <c r="J15" s="454"/>
      <c r="K15" s="492"/>
    </row>
    <row r="16" spans="1:11" ht="15" hidden="1" customHeight="1">
      <c r="A16" s="462"/>
      <c r="B16" s="463"/>
      <c r="C16" s="458"/>
      <c r="D16" s="462"/>
      <c r="E16" s="456"/>
      <c r="F16" s="216" t="s">
        <v>23</v>
      </c>
      <c r="G16" s="454"/>
      <c r="H16" s="454"/>
      <c r="I16" s="454"/>
      <c r="J16" s="454"/>
      <c r="K16" s="492"/>
    </row>
    <row r="17" spans="1:11" ht="15" hidden="1" customHeight="1">
      <c r="A17" s="462"/>
      <c r="B17" s="463"/>
      <c r="C17" s="458"/>
      <c r="D17" s="462"/>
      <c r="E17" s="456"/>
      <c r="F17" s="216"/>
      <c r="G17" s="454"/>
      <c r="H17" s="454"/>
      <c r="I17" s="454"/>
      <c r="J17" s="454"/>
      <c r="K17" s="492"/>
    </row>
    <row r="18" spans="1:11">
      <c r="A18" s="462"/>
      <c r="B18" s="463"/>
      <c r="C18" s="458"/>
      <c r="D18" s="462"/>
      <c r="E18" s="214">
        <f>E22+E26+E39+E55+E59+E63+E67+E71+E75+E79+E83+E87+E111+E115+E119+E123+E127+E131+E135+E139</f>
        <v>163480000</v>
      </c>
      <c r="F18" s="215">
        <f>F22+F26+F39+F87</f>
        <v>16649980.969999999</v>
      </c>
      <c r="G18" s="454"/>
      <c r="H18" s="454"/>
      <c r="I18" s="454"/>
      <c r="J18" s="454"/>
      <c r="K18" s="454"/>
    </row>
    <row r="19" spans="1:11">
      <c r="A19" s="462"/>
      <c r="B19" s="463"/>
      <c r="C19" s="458"/>
      <c r="D19" s="462"/>
      <c r="E19" s="456"/>
      <c r="F19" s="217" t="s">
        <v>23</v>
      </c>
      <c r="G19" s="454"/>
      <c r="H19" s="454"/>
      <c r="I19" s="454"/>
      <c r="J19" s="454"/>
      <c r="K19" s="454"/>
    </row>
    <row r="20" spans="1:11" ht="23.25" customHeight="1">
      <c r="A20" s="462"/>
      <c r="B20" s="463"/>
      <c r="C20" s="458"/>
      <c r="D20" s="462"/>
      <c r="E20" s="456"/>
      <c r="F20" s="215">
        <f>F28+F41+F89</f>
        <v>13216990.719999999</v>
      </c>
      <c r="G20" s="454"/>
      <c r="H20" s="454"/>
      <c r="I20" s="454"/>
      <c r="J20" s="454"/>
      <c r="K20" s="454"/>
    </row>
    <row r="21" spans="1:11" ht="20.25" customHeight="1">
      <c r="A21" s="451" t="s">
        <v>18</v>
      </c>
      <c r="B21" s="452" t="s">
        <v>136</v>
      </c>
      <c r="C21" s="451" t="s">
        <v>20</v>
      </c>
      <c r="D21" s="480"/>
      <c r="E21" s="217" t="s">
        <v>22</v>
      </c>
      <c r="F21" s="217" t="s">
        <v>22</v>
      </c>
      <c r="G21" s="454" t="s">
        <v>21</v>
      </c>
      <c r="H21" s="454" t="s">
        <v>21</v>
      </c>
      <c r="I21" s="454"/>
      <c r="J21" s="454" t="s">
        <v>21</v>
      </c>
      <c r="K21" s="492"/>
    </row>
    <row r="22" spans="1:11">
      <c r="A22" s="451"/>
      <c r="B22" s="452"/>
      <c r="C22" s="451"/>
      <c r="D22" s="480"/>
      <c r="E22" s="207">
        <v>14600000</v>
      </c>
      <c r="F22" s="217">
        <v>0</v>
      </c>
      <c r="G22" s="454"/>
      <c r="H22" s="454"/>
      <c r="I22" s="454"/>
      <c r="J22" s="454"/>
      <c r="K22" s="492"/>
    </row>
    <row r="23" spans="1:11">
      <c r="A23" s="451"/>
      <c r="B23" s="452"/>
      <c r="C23" s="451"/>
      <c r="D23" s="480"/>
      <c r="E23" s="513"/>
      <c r="F23" s="217" t="s">
        <v>23</v>
      </c>
      <c r="G23" s="454"/>
      <c r="H23" s="454"/>
      <c r="I23" s="454"/>
      <c r="J23" s="454"/>
      <c r="K23" s="492"/>
    </row>
    <row r="24" spans="1:11" ht="27.75" customHeight="1">
      <c r="A24" s="451"/>
      <c r="B24" s="452"/>
      <c r="C24" s="451"/>
      <c r="D24" s="480"/>
      <c r="E24" s="513"/>
      <c r="F24" s="217">
        <v>0</v>
      </c>
      <c r="G24" s="454"/>
      <c r="H24" s="454"/>
      <c r="I24" s="454"/>
      <c r="J24" s="454"/>
      <c r="K24" s="492"/>
    </row>
    <row r="25" spans="1:11" ht="20.25" customHeight="1">
      <c r="A25" s="451" t="s">
        <v>18</v>
      </c>
      <c r="B25" s="452" t="s">
        <v>137</v>
      </c>
      <c r="C25" s="451" t="s">
        <v>20</v>
      </c>
      <c r="D25" s="480"/>
      <c r="E25" s="214" t="s">
        <v>22</v>
      </c>
      <c r="F25" s="214" t="s">
        <v>22</v>
      </c>
      <c r="G25" s="454" t="s">
        <v>21</v>
      </c>
      <c r="H25" s="454" t="s">
        <v>21</v>
      </c>
      <c r="I25" s="454"/>
      <c r="J25" s="454" t="s">
        <v>21</v>
      </c>
      <c r="K25" s="464" t="s">
        <v>1589</v>
      </c>
    </row>
    <row r="26" spans="1:11">
      <c r="A26" s="451"/>
      <c r="B26" s="452"/>
      <c r="C26" s="451"/>
      <c r="D26" s="480"/>
      <c r="E26" s="218">
        <v>39000000</v>
      </c>
      <c r="F26" s="214">
        <f>F31+F35</f>
        <v>879609</v>
      </c>
      <c r="G26" s="454"/>
      <c r="H26" s="454"/>
      <c r="I26" s="454"/>
      <c r="J26" s="454"/>
      <c r="K26" s="464"/>
    </row>
    <row r="27" spans="1:11">
      <c r="A27" s="451"/>
      <c r="B27" s="452"/>
      <c r="C27" s="451"/>
      <c r="D27" s="480"/>
      <c r="E27" s="517"/>
      <c r="F27" s="214" t="s">
        <v>23</v>
      </c>
      <c r="G27" s="454"/>
      <c r="H27" s="454"/>
      <c r="I27" s="454"/>
      <c r="J27" s="454"/>
      <c r="K27" s="464"/>
    </row>
    <row r="28" spans="1:11" ht="19.5" customHeight="1">
      <c r="A28" s="451"/>
      <c r="B28" s="452"/>
      <c r="C28" s="451"/>
      <c r="D28" s="480"/>
      <c r="E28" s="461"/>
      <c r="F28" s="214">
        <f>F33+F37</f>
        <v>730573</v>
      </c>
      <c r="G28" s="454"/>
      <c r="H28" s="454"/>
      <c r="I28" s="454"/>
      <c r="J28" s="454"/>
      <c r="K28" s="464"/>
    </row>
    <row r="29" spans="1:11" ht="15" hidden="1" customHeight="1">
      <c r="A29" s="451"/>
      <c r="B29" s="452"/>
      <c r="C29" s="451"/>
      <c r="D29" s="480"/>
      <c r="E29" s="461"/>
      <c r="F29" s="214"/>
      <c r="G29" s="454"/>
      <c r="H29" s="454"/>
      <c r="I29" s="454"/>
      <c r="J29" s="454"/>
      <c r="K29" s="464"/>
    </row>
    <row r="30" spans="1:11" ht="20.25" customHeight="1">
      <c r="A30" s="446"/>
      <c r="B30" s="447" t="s">
        <v>725</v>
      </c>
      <c r="C30" s="446"/>
      <c r="D30" s="448">
        <v>2012</v>
      </c>
      <c r="E30" s="448"/>
      <c r="F30" s="213" t="s">
        <v>22</v>
      </c>
      <c r="G30" s="449" t="s">
        <v>21</v>
      </c>
      <c r="H30" s="449" t="s">
        <v>21</v>
      </c>
      <c r="I30" s="449"/>
      <c r="J30" s="449" t="s">
        <v>21</v>
      </c>
      <c r="K30" s="450" t="s">
        <v>1584</v>
      </c>
    </row>
    <row r="31" spans="1:11">
      <c r="A31" s="446"/>
      <c r="B31" s="447"/>
      <c r="C31" s="446"/>
      <c r="D31" s="448"/>
      <c r="E31" s="488"/>
      <c r="F31" s="213">
        <v>573404</v>
      </c>
      <c r="G31" s="449"/>
      <c r="H31" s="449"/>
      <c r="I31" s="449"/>
      <c r="J31" s="449"/>
      <c r="K31" s="450"/>
    </row>
    <row r="32" spans="1:11">
      <c r="A32" s="446"/>
      <c r="B32" s="447"/>
      <c r="C32" s="446"/>
      <c r="D32" s="448"/>
      <c r="E32" s="488"/>
      <c r="F32" s="213" t="s">
        <v>23</v>
      </c>
      <c r="G32" s="449"/>
      <c r="H32" s="449"/>
      <c r="I32" s="449"/>
      <c r="J32" s="449"/>
      <c r="K32" s="450"/>
    </row>
    <row r="33" spans="1:11" ht="14.25" customHeight="1">
      <c r="A33" s="446"/>
      <c r="B33" s="447"/>
      <c r="C33" s="446"/>
      <c r="D33" s="448"/>
      <c r="E33" s="488"/>
      <c r="F33" s="213">
        <v>481691</v>
      </c>
      <c r="G33" s="449"/>
      <c r="H33" s="449"/>
      <c r="I33" s="449"/>
      <c r="J33" s="449"/>
      <c r="K33" s="450"/>
    </row>
    <row r="34" spans="1:11" s="23" customFormat="1" ht="20.25" customHeight="1">
      <c r="A34" s="446"/>
      <c r="B34" s="447" t="s">
        <v>1174</v>
      </c>
      <c r="C34" s="446"/>
      <c r="D34" s="448"/>
      <c r="E34" s="448"/>
      <c r="F34" s="213" t="s">
        <v>22</v>
      </c>
      <c r="G34" s="449" t="s">
        <v>21</v>
      </c>
      <c r="H34" s="449" t="s">
        <v>21</v>
      </c>
      <c r="I34" s="449"/>
      <c r="J34" s="449" t="s">
        <v>21</v>
      </c>
      <c r="K34" s="450" t="s">
        <v>1175</v>
      </c>
    </row>
    <row r="35" spans="1:11" s="23" customFormat="1">
      <c r="A35" s="446"/>
      <c r="B35" s="447"/>
      <c r="C35" s="446"/>
      <c r="D35" s="448"/>
      <c r="E35" s="488"/>
      <c r="F35" s="213">
        <v>306205</v>
      </c>
      <c r="G35" s="449"/>
      <c r="H35" s="449"/>
      <c r="I35" s="449"/>
      <c r="J35" s="449"/>
      <c r="K35" s="450"/>
    </row>
    <row r="36" spans="1:11" s="23" customFormat="1">
      <c r="A36" s="446"/>
      <c r="B36" s="447"/>
      <c r="C36" s="446"/>
      <c r="D36" s="448"/>
      <c r="E36" s="488"/>
      <c r="F36" s="213" t="s">
        <v>23</v>
      </c>
      <c r="G36" s="449"/>
      <c r="H36" s="449"/>
      <c r="I36" s="449"/>
      <c r="J36" s="449"/>
      <c r="K36" s="450"/>
    </row>
    <row r="37" spans="1:11" s="23" customFormat="1" ht="51.75" customHeight="1">
      <c r="A37" s="446"/>
      <c r="B37" s="447"/>
      <c r="C37" s="446"/>
      <c r="D37" s="448"/>
      <c r="E37" s="488"/>
      <c r="F37" s="213">
        <v>248882</v>
      </c>
      <c r="G37" s="449"/>
      <c r="H37" s="449"/>
      <c r="I37" s="449"/>
      <c r="J37" s="449"/>
      <c r="K37" s="450"/>
    </row>
    <row r="38" spans="1:11" ht="20.25" customHeight="1">
      <c r="A38" s="451" t="s">
        <v>18</v>
      </c>
      <c r="B38" s="452" t="s">
        <v>138</v>
      </c>
      <c r="C38" s="451" t="s">
        <v>20</v>
      </c>
      <c r="D38" s="480"/>
      <c r="E38" s="217" t="s">
        <v>22</v>
      </c>
      <c r="F38" s="217" t="s">
        <v>22</v>
      </c>
      <c r="G38" s="454" t="s">
        <v>21</v>
      </c>
      <c r="H38" s="454" t="s">
        <v>21</v>
      </c>
      <c r="I38" s="454"/>
      <c r="J38" s="454" t="s">
        <v>21</v>
      </c>
      <c r="K38" s="479" t="s">
        <v>1751</v>
      </c>
    </row>
    <row r="39" spans="1:11">
      <c r="A39" s="451"/>
      <c r="B39" s="452"/>
      <c r="C39" s="451"/>
      <c r="D39" s="480"/>
      <c r="E39" s="207">
        <v>28300000</v>
      </c>
      <c r="F39" s="217">
        <f>F43+F47+F51</f>
        <v>8337318</v>
      </c>
      <c r="G39" s="454"/>
      <c r="H39" s="454"/>
      <c r="I39" s="454"/>
      <c r="J39" s="454"/>
      <c r="K39" s="479"/>
    </row>
    <row r="40" spans="1:11">
      <c r="A40" s="451"/>
      <c r="B40" s="452"/>
      <c r="C40" s="451"/>
      <c r="D40" s="480"/>
      <c r="E40" s="513"/>
      <c r="F40" s="217" t="s">
        <v>23</v>
      </c>
      <c r="G40" s="454"/>
      <c r="H40" s="454"/>
      <c r="I40" s="454"/>
      <c r="J40" s="454"/>
      <c r="K40" s="479"/>
    </row>
    <row r="41" spans="1:11" ht="18.75" customHeight="1">
      <c r="A41" s="451"/>
      <c r="B41" s="452"/>
      <c r="C41" s="451"/>
      <c r="D41" s="480"/>
      <c r="E41" s="513"/>
      <c r="F41" s="217">
        <f>F45+F49+F53</f>
        <v>6168322</v>
      </c>
      <c r="G41" s="454"/>
      <c r="H41" s="454"/>
      <c r="I41" s="454"/>
      <c r="J41" s="454"/>
      <c r="K41" s="479"/>
    </row>
    <row r="42" spans="1:11" s="23" customFormat="1" ht="20.25" customHeight="1">
      <c r="A42" s="446"/>
      <c r="B42" s="447" t="s">
        <v>1180</v>
      </c>
      <c r="C42" s="446"/>
      <c r="D42" s="448"/>
      <c r="E42" s="448"/>
      <c r="F42" s="213" t="s">
        <v>22</v>
      </c>
      <c r="G42" s="449" t="s">
        <v>21</v>
      </c>
      <c r="H42" s="449" t="s">
        <v>21</v>
      </c>
      <c r="I42" s="449"/>
      <c r="J42" s="449" t="s">
        <v>21</v>
      </c>
      <c r="K42" s="450" t="s">
        <v>1181</v>
      </c>
    </row>
    <row r="43" spans="1:11" s="23" customFormat="1">
      <c r="A43" s="446"/>
      <c r="B43" s="447"/>
      <c r="C43" s="446"/>
      <c r="D43" s="448"/>
      <c r="E43" s="488"/>
      <c r="F43" s="213">
        <v>1870967</v>
      </c>
      <c r="G43" s="449"/>
      <c r="H43" s="449"/>
      <c r="I43" s="449"/>
      <c r="J43" s="449"/>
      <c r="K43" s="450"/>
    </row>
    <row r="44" spans="1:11" s="23" customFormat="1">
      <c r="A44" s="446"/>
      <c r="B44" s="447"/>
      <c r="C44" s="446"/>
      <c r="D44" s="448"/>
      <c r="E44" s="488"/>
      <c r="F44" s="213" t="s">
        <v>23</v>
      </c>
      <c r="G44" s="449"/>
      <c r="H44" s="449"/>
      <c r="I44" s="449"/>
      <c r="J44" s="449"/>
      <c r="K44" s="450"/>
    </row>
    <row r="45" spans="1:11" s="23" customFormat="1" ht="77.25" customHeight="1">
      <c r="A45" s="446"/>
      <c r="B45" s="447"/>
      <c r="C45" s="446"/>
      <c r="D45" s="448"/>
      <c r="E45" s="488"/>
      <c r="F45" s="213">
        <v>1590322</v>
      </c>
      <c r="G45" s="449"/>
      <c r="H45" s="449"/>
      <c r="I45" s="449"/>
      <c r="J45" s="449"/>
      <c r="K45" s="450"/>
    </row>
    <row r="46" spans="1:11" s="23" customFormat="1" ht="20.25" customHeight="1">
      <c r="A46" s="446"/>
      <c r="B46" s="447" t="s">
        <v>1182</v>
      </c>
      <c r="C46" s="446"/>
      <c r="D46" s="448"/>
      <c r="E46" s="448"/>
      <c r="F46" s="213" t="s">
        <v>22</v>
      </c>
      <c r="G46" s="449" t="s">
        <v>21</v>
      </c>
      <c r="H46" s="449" t="s">
        <v>21</v>
      </c>
      <c r="I46" s="449"/>
      <c r="J46" s="449" t="s">
        <v>21</v>
      </c>
      <c r="K46" s="450" t="s">
        <v>1183</v>
      </c>
    </row>
    <row r="47" spans="1:11" s="23" customFormat="1">
      <c r="A47" s="446"/>
      <c r="B47" s="447"/>
      <c r="C47" s="446"/>
      <c r="D47" s="448"/>
      <c r="E47" s="488"/>
      <c r="F47" s="213">
        <v>5741851</v>
      </c>
      <c r="G47" s="449"/>
      <c r="H47" s="449"/>
      <c r="I47" s="449"/>
      <c r="J47" s="449"/>
      <c r="K47" s="450"/>
    </row>
    <row r="48" spans="1:11" s="23" customFormat="1">
      <c r="A48" s="446"/>
      <c r="B48" s="447"/>
      <c r="C48" s="446"/>
      <c r="D48" s="448"/>
      <c r="E48" s="488"/>
      <c r="F48" s="213" t="s">
        <v>23</v>
      </c>
      <c r="G48" s="449"/>
      <c r="H48" s="449"/>
      <c r="I48" s="449"/>
      <c r="J48" s="449"/>
      <c r="K48" s="450"/>
    </row>
    <row r="49" spans="1:11" s="23" customFormat="1" ht="26.25" customHeight="1">
      <c r="A49" s="446"/>
      <c r="B49" s="447"/>
      <c r="C49" s="446"/>
      <c r="D49" s="448"/>
      <c r="E49" s="488"/>
      <c r="F49" s="213">
        <v>3928000</v>
      </c>
      <c r="G49" s="449"/>
      <c r="H49" s="449"/>
      <c r="I49" s="449"/>
      <c r="J49" s="449"/>
      <c r="K49" s="450"/>
    </row>
    <row r="50" spans="1:11" s="23" customFormat="1" ht="20.25" customHeight="1">
      <c r="A50" s="446"/>
      <c r="B50" s="447" t="s">
        <v>1202</v>
      </c>
      <c r="C50" s="446"/>
      <c r="D50" s="448"/>
      <c r="E50" s="448"/>
      <c r="F50" s="213" t="s">
        <v>22</v>
      </c>
      <c r="G50" s="449" t="s">
        <v>21</v>
      </c>
      <c r="H50" s="449" t="s">
        <v>21</v>
      </c>
      <c r="I50" s="449"/>
      <c r="J50" s="449" t="s">
        <v>21</v>
      </c>
      <c r="K50" s="450" t="s">
        <v>1203</v>
      </c>
    </row>
    <row r="51" spans="1:11" s="23" customFormat="1">
      <c r="A51" s="446"/>
      <c r="B51" s="447"/>
      <c r="C51" s="446"/>
      <c r="D51" s="448"/>
      <c r="E51" s="488"/>
      <c r="F51" s="213">
        <v>724500</v>
      </c>
      <c r="G51" s="449"/>
      <c r="H51" s="449"/>
      <c r="I51" s="449"/>
      <c r="J51" s="449"/>
      <c r="K51" s="450"/>
    </row>
    <row r="52" spans="1:11" s="23" customFormat="1">
      <c r="A52" s="446"/>
      <c r="B52" s="447"/>
      <c r="C52" s="446"/>
      <c r="D52" s="448"/>
      <c r="E52" s="488"/>
      <c r="F52" s="213" t="s">
        <v>23</v>
      </c>
      <c r="G52" s="449"/>
      <c r="H52" s="449"/>
      <c r="I52" s="449"/>
      <c r="J52" s="449"/>
      <c r="K52" s="450"/>
    </row>
    <row r="53" spans="1:11" s="23" customFormat="1" ht="12.75" customHeight="1">
      <c r="A53" s="446"/>
      <c r="B53" s="447"/>
      <c r="C53" s="446"/>
      <c r="D53" s="448"/>
      <c r="E53" s="488"/>
      <c r="F53" s="213">
        <v>650000</v>
      </c>
      <c r="G53" s="449"/>
      <c r="H53" s="449"/>
      <c r="I53" s="449"/>
      <c r="J53" s="449"/>
      <c r="K53" s="450"/>
    </row>
    <row r="54" spans="1:11" ht="20.25" customHeight="1">
      <c r="A54" s="451" t="s">
        <v>18</v>
      </c>
      <c r="B54" s="452" t="s">
        <v>139</v>
      </c>
      <c r="C54" s="451" t="s">
        <v>20</v>
      </c>
      <c r="D54" s="480"/>
      <c r="E54" s="217" t="s">
        <v>22</v>
      </c>
      <c r="F54" s="217" t="s">
        <v>22</v>
      </c>
      <c r="G54" s="454" t="s">
        <v>21</v>
      </c>
      <c r="H54" s="454" t="s">
        <v>21</v>
      </c>
      <c r="I54" s="454"/>
      <c r="J54" s="454" t="s">
        <v>21</v>
      </c>
      <c r="K54" s="479"/>
    </row>
    <row r="55" spans="1:11">
      <c r="A55" s="451"/>
      <c r="B55" s="452"/>
      <c r="C55" s="451"/>
      <c r="D55" s="480"/>
      <c r="E55" s="207">
        <v>4000000</v>
      </c>
      <c r="F55" s="217">
        <v>0</v>
      </c>
      <c r="G55" s="454"/>
      <c r="H55" s="454"/>
      <c r="I55" s="454"/>
      <c r="J55" s="454"/>
      <c r="K55" s="479"/>
    </row>
    <row r="56" spans="1:11">
      <c r="A56" s="451"/>
      <c r="B56" s="452"/>
      <c r="C56" s="451"/>
      <c r="D56" s="480"/>
      <c r="E56" s="513"/>
      <c r="F56" s="217" t="s">
        <v>23</v>
      </c>
      <c r="G56" s="454"/>
      <c r="H56" s="454"/>
      <c r="I56" s="454"/>
      <c r="J56" s="454"/>
      <c r="K56" s="479"/>
    </row>
    <row r="57" spans="1:11">
      <c r="A57" s="451"/>
      <c r="B57" s="452"/>
      <c r="C57" s="451"/>
      <c r="D57" s="480"/>
      <c r="E57" s="513"/>
      <c r="F57" s="217">
        <v>0</v>
      </c>
      <c r="G57" s="454"/>
      <c r="H57" s="454"/>
      <c r="I57" s="454"/>
      <c r="J57" s="454"/>
      <c r="K57" s="479"/>
    </row>
    <row r="58" spans="1:11" ht="20.25" customHeight="1">
      <c r="A58" s="451" t="s">
        <v>18</v>
      </c>
      <c r="B58" s="452" t="s">
        <v>140</v>
      </c>
      <c r="C58" s="451" t="s">
        <v>20</v>
      </c>
      <c r="D58" s="480"/>
      <c r="E58" s="217" t="s">
        <v>22</v>
      </c>
      <c r="F58" s="217" t="s">
        <v>22</v>
      </c>
      <c r="G58" s="454" t="s">
        <v>21</v>
      </c>
      <c r="H58" s="454" t="s">
        <v>21</v>
      </c>
      <c r="I58" s="454"/>
      <c r="J58" s="454" t="s">
        <v>21</v>
      </c>
      <c r="K58" s="479"/>
    </row>
    <row r="59" spans="1:11">
      <c r="A59" s="451"/>
      <c r="B59" s="452"/>
      <c r="C59" s="451"/>
      <c r="D59" s="480"/>
      <c r="E59" s="207">
        <v>30000</v>
      </c>
      <c r="F59" s="217">
        <v>0</v>
      </c>
      <c r="G59" s="454"/>
      <c r="H59" s="454"/>
      <c r="I59" s="454"/>
      <c r="J59" s="454"/>
      <c r="K59" s="479"/>
    </row>
    <row r="60" spans="1:11">
      <c r="A60" s="451"/>
      <c r="B60" s="452"/>
      <c r="C60" s="451"/>
      <c r="D60" s="480"/>
      <c r="E60" s="513"/>
      <c r="F60" s="217" t="s">
        <v>23</v>
      </c>
      <c r="G60" s="454"/>
      <c r="H60" s="454"/>
      <c r="I60" s="454"/>
      <c r="J60" s="454"/>
      <c r="K60" s="479"/>
    </row>
    <row r="61" spans="1:11">
      <c r="A61" s="451"/>
      <c r="B61" s="452"/>
      <c r="C61" s="451"/>
      <c r="D61" s="480"/>
      <c r="E61" s="513"/>
      <c r="F61" s="217">
        <v>0</v>
      </c>
      <c r="G61" s="454"/>
      <c r="H61" s="454"/>
      <c r="I61" s="454"/>
      <c r="J61" s="454"/>
      <c r="K61" s="479"/>
    </row>
    <row r="62" spans="1:11" ht="20.25" customHeight="1">
      <c r="A62" s="451" t="s">
        <v>18</v>
      </c>
      <c r="B62" s="452" t="s">
        <v>141</v>
      </c>
      <c r="C62" s="451" t="s">
        <v>20</v>
      </c>
      <c r="D62" s="480"/>
      <c r="E62" s="217" t="s">
        <v>22</v>
      </c>
      <c r="F62" s="217" t="s">
        <v>22</v>
      </c>
      <c r="G62" s="454" t="s">
        <v>21</v>
      </c>
      <c r="H62" s="454" t="s">
        <v>21</v>
      </c>
      <c r="I62" s="454"/>
      <c r="J62" s="454" t="s">
        <v>21</v>
      </c>
      <c r="K62" s="479"/>
    </row>
    <row r="63" spans="1:11">
      <c r="A63" s="451"/>
      <c r="B63" s="452"/>
      <c r="C63" s="451"/>
      <c r="D63" s="480"/>
      <c r="E63" s="207">
        <v>10000000</v>
      </c>
      <c r="F63" s="217">
        <v>0</v>
      </c>
      <c r="G63" s="454"/>
      <c r="H63" s="454"/>
      <c r="I63" s="454"/>
      <c r="J63" s="454"/>
      <c r="K63" s="479"/>
    </row>
    <row r="64" spans="1:11">
      <c r="A64" s="451"/>
      <c r="B64" s="452"/>
      <c r="C64" s="451"/>
      <c r="D64" s="480"/>
      <c r="E64" s="513"/>
      <c r="F64" s="217" t="s">
        <v>23</v>
      </c>
      <c r="G64" s="454"/>
      <c r="H64" s="454"/>
      <c r="I64" s="454"/>
      <c r="J64" s="454"/>
      <c r="K64" s="479"/>
    </row>
    <row r="65" spans="1:11">
      <c r="A65" s="451"/>
      <c r="B65" s="452"/>
      <c r="C65" s="451"/>
      <c r="D65" s="480"/>
      <c r="E65" s="513"/>
      <c r="F65" s="217">
        <v>0</v>
      </c>
      <c r="G65" s="454"/>
      <c r="H65" s="454"/>
      <c r="I65" s="454"/>
      <c r="J65" s="454"/>
      <c r="K65" s="479"/>
    </row>
    <row r="66" spans="1:11" ht="20.25" customHeight="1">
      <c r="A66" s="451" t="s">
        <v>18</v>
      </c>
      <c r="B66" s="452" t="s">
        <v>142</v>
      </c>
      <c r="C66" s="451" t="s">
        <v>20</v>
      </c>
      <c r="D66" s="480"/>
      <c r="E66" s="217" t="s">
        <v>22</v>
      </c>
      <c r="F66" s="217" t="s">
        <v>22</v>
      </c>
      <c r="G66" s="454" t="s">
        <v>21</v>
      </c>
      <c r="H66" s="454" t="s">
        <v>21</v>
      </c>
      <c r="I66" s="454"/>
      <c r="J66" s="454" t="s">
        <v>21</v>
      </c>
      <c r="K66" s="479"/>
    </row>
    <row r="67" spans="1:11">
      <c r="A67" s="451"/>
      <c r="B67" s="452"/>
      <c r="C67" s="451"/>
      <c r="D67" s="480"/>
      <c r="E67" s="207">
        <v>8500000</v>
      </c>
      <c r="F67" s="217">
        <v>0</v>
      </c>
      <c r="G67" s="454"/>
      <c r="H67" s="454"/>
      <c r="I67" s="454"/>
      <c r="J67" s="454"/>
      <c r="K67" s="479"/>
    </row>
    <row r="68" spans="1:11">
      <c r="A68" s="451"/>
      <c r="B68" s="452"/>
      <c r="C68" s="451"/>
      <c r="D68" s="480"/>
      <c r="E68" s="513"/>
      <c r="F68" s="217" t="s">
        <v>23</v>
      </c>
      <c r="G68" s="454"/>
      <c r="H68" s="454"/>
      <c r="I68" s="454"/>
      <c r="J68" s="454"/>
      <c r="K68" s="479"/>
    </row>
    <row r="69" spans="1:11">
      <c r="A69" s="451"/>
      <c r="B69" s="452"/>
      <c r="C69" s="451"/>
      <c r="D69" s="480"/>
      <c r="E69" s="513"/>
      <c r="F69" s="217">
        <v>0</v>
      </c>
      <c r="G69" s="454"/>
      <c r="H69" s="454"/>
      <c r="I69" s="454"/>
      <c r="J69" s="454"/>
      <c r="K69" s="479"/>
    </row>
    <row r="70" spans="1:11" ht="20.25" customHeight="1">
      <c r="A70" s="451" t="s">
        <v>18</v>
      </c>
      <c r="B70" s="452" t="s">
        <v>143</v>
      </c>
      <c r="C70" s="451" t="s">
        <v>20</v>
      </c>
      <c r="D70" s="480"/>
      <c r="E70" s="217" t="s">
        <v>22</v>
      </c>
      <c r="F70" s="217" t="s">
        <v>22</v>
      </c>
      <c r="G70" s="454" t="s">
        <v>21</v>
      </c>
      <c r="H70" s="454" t="s">
        <v>21</v>
      </c>
      <c r="I70" s="454"/>
      <c r="J70" s="454" t="s">
        <v>21</v>
      </c>
      <c r="K70" s="479"/>
    </row>
    <row r="71" spans="1:11">
      <c r="A71" s="451"/>
      <c r="B71" s="452"/>
      <c r="C71" s="451"/>
      <c r="D71" s="480"/>
      <c r="E71" s="207">
        <v>30500000</v>
      </c>
      <c r="F71" s="217">
        <v>0</v>
      </c>
      <c r="G71" s="454"/>
      <c r="H71" s="454"/>
      <c r="I71" s="454"/>
      <c r="J71" s="454"/>
      <c r="K71" s="479"/>
    </row>
    <row r="72" spans="1:11">
      <c r="A72" s="451"/>
      <c r="B72" s="452"/>
      <c r="C72" s="451"/>
      <c r="D72" s="480"/>
      <c r="E72" s="513"/>
      <c r="F72" s="217" t="s">
        <v>23</v>
      </c>
      <c r="G72" s="454"/>
      <c r="H72" s="454"/>
      <c r="I72" s="454"/>
      <c r="J72" s="454"/>
      <c r="K72" s="479"/>
    </row>
    <row r="73" spans="1:11">
      <c r="A73" s="451"/>
      <c r="B73" s="452"/>
      <c r="C73" s="451"/>
      <c r="D73" s="480"/>
      <c r="E73" s="513"/>
      <c r="F73" s="217">
        <v>0</v>
      </c>
      <c r="G73" s="454"/>
      <c r="H73" s="454"/>
      <c r="I73" s="454"/>
      <c r="J73" s="454"/>
      <c r="K73" s="479"/>
    </row>
    <row r="74" spans="1:11" ht="20.25" customHeight="1">
      <c r="A74" s="451" t="s">
        <v>18</v>
      </c>
      <c r="B74" s="452" t="s">
        <v>144</v>
      </c>
      <c r="C74" s="451" t="s">
        <v>20</v>
      </c>
      <c r="D74" s="480"/>
      <c r="E74" s="217" t="s">
        <v>22</v>
      </c>
      <c r="F74" s="217" t="s">
        <v>22</v>
      </c>
      <c r="G74" s="454" t="s">
        <v>21</v>
      </c>
      <c r="H74" s="454" t="s">
        <v>21</v>
      </c>
      <c r="I74" s="454"/>
      <c r="J74" s="454" t="s">
        <v>21</v>
      </c>
      <c r="K74" s="479"/>
    </row>
    <row r="75" spans="1:11">
      <c r="A75" s="451"/>
      <c r="B75" s="452"/>
      <c r="C75" s="451"/>
      <c r="D75" s="480"/>
      <c r="E75" s="207">
        <v>500000</v>
      </c>
      <c r="F75" s="217">
        <v>0</v>
      </c>
      <c r="G75" s="454"/>
      <c r="H75" s="454"/>
      <c r="I75" s="454"/>
      <c r="J75" s="454"/>
      <c r="K75" s="479"/>
    </row>
    <row r="76" spans="1:11">
      <c r="A76" s="451"/>
      <c r="B76" s="452"/>
      <c r="C76" s="451"/>
      <c r="D76" s="480"/>
      <c r="E76" s="513"/>
      <c r="F76" s="217" t="s">
        <v>23</v>
      </c>
      <c r="G76" s="454"/>
      <c r="H76" s="454"/>
      <c r="I76" s="454"/>
      <c r="J76" s="454"/>
      <c r="K76" s="479"/>
    </row>
    <row r="77" spans="1:11">
      <c r="A77" s="451"/>
      <c r="B77" s="452"/>
      <c r="C77" s="451"/>
      <c r="D77" s="480"/>
      <c r="E77" s="513"/>
      <c r="F77" s="217">
        <v>0</v>
      </c>
      <c r="G77" s="454"/>
      <c r="H77" s="454"/>
      <c r="I77" s="454"/>
      <c r="J77" s="454"/>
      <c r="K77" s="479"/>
    </row>
    <row r="78" spans="1:11" ht="20.25" customHeight="1">
      <c r="A78" s="451" t="s">
        <v>18</v>
      </c>
      <c r="B78" s="452" t="s">
        <v>145</v>
      </c>
      <c r="C78" s="451" t="s">
        <v>20</v>
      </c>
      <c r="D78" s="480"/>
      <c r="E78" s="217" t="s">
        <v>22</v>
      </c>
      <c r="F78" s="217" t="s">
        <v>22</v>
      </c>
      <c r="G78" s="454" t="s">
        <v>21</v>
      </c>
      <c r="H78" s="454" t="s">
        <v>21</v>
      </c>
      <c r="I78" s="454"/>
      <c r="J78" s="454" t="s">
        <v>21</v>
      </c>
      <c r="K78" s="479"/>
    </row>
    <row r="79" spans="1:11">
      <c r="A79" s="451"/>
      <c r="B79" s="452"/>
      <c r="C79" s="451"/>
      <c r="D79" s="480"/>
      <c r="E79" s="207">
        <v>2500000</v>
      </c>
      <c r="F79" s="217">
        <v>0</v>
      </c>
      <c r="G79" s="454"/>
      <c r="H79" s="454"/>
      <c r="I79" s="454"/>
      <c r="J79" s="454"/>
      <c r="K79" s="479"/>
    </row>
    <row r="80" spans="1:11">
      <c r="A80" s="451"/>
      <c r="B80" s="452"/>
      <c r="C80" s="451"/>
      <c r="D80" s="480"/>
      <c r="E80" s="513"/>
      <c r="F80" s="217" t="s">
        <v>23</v>
      </c>
      <c r="G80" s="454"/>
      <c r="H80" s="454"/>
      <c r="I80" s="454"/>
      <c r="J80" s="454"/>
      <c r="K80" s="479"/>
    </row>
    <row r="81" spans="1:11">
      <c r="A81" s="451"/>
      <c r="B81" s="452"/>
      <c r="C81" s="451"/>
      <c r="D81" s="480"/>
      <c r="E81" s="513"/>
      <c r="F81" s="217">
        <v>0</v>
      </c>
      <c r="G81" s="454"/>
      <c r="H81" s="454"/>
      <c r="I81" s="454"/>
      <c r="J81" s="454"/>
      <c r="K81" s="479"/>
    </row>
    <row r="82" spans="1:11" ht="20.25" customHeight="1">
      <c r="A82" s="451" t="s">
        <v>18</v>
      </c>
      <c r="B82" s="452" t="s">
        <v>146</v>
      </c>
      <c r="C82" s="451" t="s">
        <v>20</v>
      </c>
      <c r="D82" s="480"/>
      <c r="E82" s="217" t="s">
        <v>22</v>
      </c>
      <c r="F82" s="217" t="s">
        <v>22</v>
      </c>
      <c r="G82" s="454" t="s">
        <v>21</v>
      </c>
      <c r="H82" s="454" t="s">
        <v>21</v>
      </c>
      <c r="I82" s="454"/>
      <c r="J82" s="454" t="s">
        <v>21</v>
      </c>
      <c r="K82" s="479"/>
    </row>
    <row r="83" spans="1:11">
      <c r="A83" s="451"/>
      <c r="B83" s="452"/>
      <c r="C83" s="451"/>
      <c r="D83" s="480"/>
      <c r="E83" s="207">
        <v>6000000</v>
      </c>
      <c r="F83" s="217">
        <v>0</v>
      </c>
      <c r="G83" s="454"/>
      <c r="H83" s="454"/>
      <c r="I83" s="454"/>
      <c r="J83" s="454"/>
      <c r="K83" s="479"/>
    </row>
    <row r="84" spans="1:11">
      <c r="A84" s="451"/>
      <c r="B84" s="452"/>
      <c r="C84" s="451"/>
      <c r="D84" s="480"/>
      <c r="E84" s="513"/>
      <c r="F84" s="217" t="s">
        <v>23</v>
      </c>
      <c r="G84" s="454"/>
      <c r="H84" s="454"/>
      <c r="I84" s="454"/>
      <c r="J84" s="454"/>
      <c r="K84" s="479"/>
    </row>
    <row r="85" spans="1:11">
      <c r="A85" s="451"/>
      <c r="B85" s="452"/>
      <c r="C85" s="451"/>
      <c r="D85" s="480"/>
      <c r="E85" s="513"/>
      <c r="F85" s="217">
        <v>0</v>
      </c>
      <c r="G85" s="454"/>
      <c r="H85" s="454"/>
      <c r="I85" s="454"/>
      <c r="J85" s="454"/>
      <c r="K85" s="479"/>
    </row>
    <row r="86" spans="1:11" ht="20.25" customHeight="1">
      <c r="A86" s="451" t="s">
        <v>18</v>
      </c>
      <c r="B86" s="452" t="s">
        <v>147</v>
      </c>
      <c r="C86" s="451" t="s">
        <v>20</v>
      </c>
      <c r="D86" s="480"/>
      <c r="E86" s="217" t="s">
        <v>22</v>
      </c>
      <c r="F86" s="217" t="s">
        <v>22</v>
      </c>
      <c r="G86" s="454" t="s">
        <v>21</v>
      </c>
      <c r="H86" s="454" t="s">
        <v>21</v>
      </c>
      <c r="I86" s="454"/>
      <c r="J86" s="454" t="s">
        <v>21</v>
      </c>
      <c r="K86" s="464" t="s">
        <v>1588</v>
      </c>
    </row>
    <row r="87" spans="1:11">
      <c r="A87" s="451"/>
      <c r="B87" s="452"/>
      <c r="C87" s="451"/>
      <c r="D87" s="480"/>
      <c r="E87" s="207">
        <v>2000000</v>
      </c>
      <c r="F87" s="217">
        <f>F91+F95+F99+F103+F107</f>
        <v>7433053.9699999997</v>
      </c>
      <c r="G87" s="454"/>
      <c r="H87" s="454"/>
      <c r="I87" s="454"/>
      <c r="J87" s="454"/>
      <c r="K87" s="479"/>
    </row>
    <row r="88" spans="1:11">
      <c r="A88" s="451"/>
      <c r="B88" s="452"/>
      <c r="C88" s="451"/>
      <c r="D88" s="480"/>
      <c r="E88" s="513"/>
      <c r="F88" s="217" t="s">
        <v>23</v>
      </c>
      <c r="G88" s="454"/>
      <c r="H88" s="454"/>
      <c r="I88" s="454"/>
      <c r="J88" s="454"/>
      <c r="K88" s="479"/>
    </row>
    <row r="89" spans="1:11" ht="58.5" customHeight="1">
      <c r="A89" s="451"/>
      <c r="B89" s="452"/>
      <c r="C89" s="451"/>
      <c r="D89" s="480"/>
      <c r="E89" s="513"/>
      <c r="F89" s="217">
        <f>F93+F97+F101+F105+F109</f>
        <v>6318095.7199999997</v>
      </c>
      <c r="G89" s="454"/>
      <c r="H89" s="454"/>
      <c r="I89" s="454"/>
      <c r="J89" s="454"/>
      <c r="K89" s="479"/>
    </row>
    <row r="90" spans="1:11" ht="20.25" customHeight="1">
      <c r="A90" s="446"/>
      <c r="B90" s="447" t="s">
        <v>648</v>
      </c>
      <c r="C90" s="446"/>
      <c r="D90" s="448">
        <v>2012</v>
      </c>
      <c r="E90" s="448"/>
      <c r="F90" s="213" t="s">
        <v>22</v>
      </c>
      <c r="G90" s="449" t="s">
        <v>21</v>
      </c>
      <c r="H90" s="449" t="s">
        <v>21</v>
      </c>
      <c r="I90" s="449"/>
      <c r="J90" s="449" t="s">
        <v>21</v>
      </c>
      <c r="K90" s="482" t="s">
        <v>1585</v>
      </c>
    </row>
    <row r="91" spans="1:11">
      <c r="A91" s="446"/>
      <c r="B91" s="447"/>
      <c r="C91" s="446"/>
      <c r="D91" s="448"/>
      <c r="E91" s="488"/>
      <c r="F91" s="213">
        <v>2221158.92</v>
      </c>
      <c r="G91" s="449"/>
      <c r="H91" s="449"/>
      <c r="I91" s="449"/>
      <c r="J91" s="449"/>
      <c r="K91" s="482"/>
    </row>
    <row r="92" spans="1:11">
      <c r="A92" s="446"/>
      <c r="B92" s="447"/>
      <c r="C92" s="446"/>
      <c r="D92" s="448"/>
      <c r="E92" s="488"/>
      <c r="F92" s="213" t="s">
        <v>23</v>
      </c>
      <c r="G92" s="449"/>
      <c r="H92" s="449"/>
      <c r="I92" s="449"/>
      <c r="J92" s="449"/>
      <c r="K92" s="482"/>
    </row>
    <row r="93" spans="1:11" ht="90.75" customHeight="1">
      <c r="A93" s="446"/>
      <c r="B93" s="447"/>
      <c r="C93" s="446"/>
      <c r="D93" s="448"/>
      <c r="E93" s="488"/>
      <c r="F93" s="213">
        <v>1887985.08</v>
      </c>
      <c r="G93" s="449"/>
      <c r="H93" s="449"/>
      <c r="I93" s="449"/>
      <c r="J93" s="449"/>
      <c r="K93" s="482"/>
    </row>
    <row r="94" spans="1:11" ht="20.25" customHeight="1">
      <c r="A94" s="446"/>
      <c r="B94" s="447" t="s">
        <v>649</v>
      </c>
      <c r="C94" s="446"/>
      <c r="D94" s="448">
        <v>2011</v>
      </c>
      <c r="E94" s="448"/>
      <c r="F94" s="213" t="s">
        <v>22</v>
      </c>
      <c r="G94" s="449" t="s">
        <v>21</v>
      </c>
      <c r="H94" s="449" t="s">
        <v>21</v>
      </c>
      <c r="I94" s="449"/>
      <c r="J94" s="449" t="s">
        <v>21</v>
      </c>
      <c r="K94" s="482" t="s">
        <v>1586</v>
      </c>
    </row>
    <row r="95" spans="1:11">
      <c r="A95" s="446"/>
      <c r="B95" s="447"/>
      <c r="C95" s="446"/>
      <c r="D95" s="448"/>
      <c r="E95" s="488"/>
      <c r="F95" s="213">
        <v>1350000</v>
      </c>
      <c r="G95" s="449"/>
      <c r="H95" s="449"/>
      <c r="I95" s="449"/>
      <c r="J95" s="449"/>
      <c r="K95" s="482"/>
    </row>
    <row r="96" spans="1:11">
      <c r="A96" s="446"/>
      <c r="B96" s="447"/>
      <c r="C96" s="446"/>
      <c r="D96" s="448"/>
      <c r="E96" s="488"/>
      <c r="F96" s="213" t="s">
        <v>23</v>
      </c>
      <c r="G96" s="449"/>
      <c r="H96" s="449"/>
      <c r="I96" s="449"/>
      <c r="J96" s="449"/>
      <c r="K96" s="482"/>
    </row>
    <row r="97" spans="1:11">
      <c r="A97" s="446"/>
      <c r="B97" s="447"/>
      <c r="C97" s="446"/>
      <c r="D97" s="448"/>
      <c r="E97" s="488"/>
      <c r="F97" s="213">
        <v>1147500</v>
      </c>
      <c r="G97" s="449"/>
      <c r="H97" s="449"/>
      <c r="I97" s="449"/>
      <c r="J97" s="449"/>
      <c r="K97" s="482"/>
    </row>
    <row r="98" spans="1:11" ht="20.25" customHeight="1">
      <c r="A98" s="446"/>
      <c r="B98" s="447" t="s">
        <v>651</v>
      </c>
      <c r="C98" s="446"/>
      <c r="D98" s="448"/>
      <c r="E98" s="448"/>
      <c r="F98" s="213" t="s">
        <v>22</v>
      </c>
      <c r="G98" s="449" t="s">
        <v>21</v>
      </c>
      <c r="H98" s="449" t="s">
        <v>21</v>
      </c>
      <c r="I98" s="449"/>
      <c r="J98" s="449" t="s">
        <v>21</v>
      </c>
      <c r="K98" s="450" t="s">
        <v>1591</v>
      </c>
    </row>
    <row r="99" spans="1:11">
      <c r="A99" s="446"/>
      <c r="B99" s="447"/>
      <c r="C99" s="446"/>
      <c r="D99" s="448"/>
      <c r="E99" s="488"/>
      <c r="F99" s="213">
        <v>1339186</v>
      </c>
      <c r="G99" s="449"/>
      <c r="H99" s="449"/>
      <c r="I99" s="449"/>
      <c r="J99" s="449"/>
      <c r="K99" s="450"/>
    </row>
    <row r="100" spans="1:11">
      <c r="A100" s="446"/>
      <c r="B100" s="447"/>
      <c r="C100" s="446"/>
      <c r="D100" s="448"/>
      <c r="E100" s="488"/>
      <c r="F100" s="213" t="s">
        <v>23</v>
      </c>
      <c r="G100" s="449"/>
      <c r="H100" s="449"/>
      <c r="I100" s="449"/>
      <c r="J100" s="449"/>
      <c r="K100" s="450"/>
    </row>
    <row r="101" spans="1:11">
      <c r="A101" s="446"/>
      <c r="B101" s="447"/>
      <c r="C101" s="446"/>
      <c r="D101" s="448"/>
      <c r="E101" s="488"/>
      <c r="F101" s="213">
        <v>1138308</v>
      </c>
      <c r="G101" s="449"/>
      <c r="H101" s="449"/>
      <c r="I101" s="449"/>
      <c r="J101" s="449"/>
      <c r="K101" s="450"/>
    </row>
    <row r="102" spans="1:11" ht="20.25" customHeight="1">
      <c r="A102" s="446"/>
      <c r="B102" s="447" t="s">
        <v>650</v>
      </c>
      <c r="C102" s="446"/>
      <c r="D102" s="448"/>
      <c r="E102" s="448"/>
      <c r="F102" s="213" t="s">
        <v>22</v>
      </c>
      <c r="G102" s="449" t="s">
        <v>21</v>
      </c>
      <c r="H102" s="449" t="s">
        <v>21</v>
      </c>
      <c r="I102" s="449"/>
      <c r="J102" s="449" t="s">
        <v>21</v>
      </c>
      <c r="K102" s="450" t="s">
        <v>1590</v>
      </c>
    </row>
    <row r="103" spans="1:11">
      <c r="A103" s="446"/>
      <c r="B103" s="447"/>
      <c r="C103" s="446"/>
      <c r="D103" s="448"/>
      <c r="E103" s="488"/>
      <c r="F103" s="213">
        <v>1339186</v>
      </c>
      <c r="G103" s="449"/>
      <c r="H103" s="449"/>
      <c r="I103" s="449"/>
      <c r="J103" s="449"/>
      <c r="K103" s="450"/>
    </row>
    <row r="104" spans="1:11">
      <c r="A104" s="446"/>
      <c r="B104" s="447"/>
      <c r="C104" s="446"/>
      <c r="D104" s="448"/>
      <c r="E104" s="488"/>
      <c r="F104" s="213" t="s">
        <v>23</v>
      </c>
      <c r="G104" s="449"/>
      <c r="H104" s="449"/>
      <c r="I104" s="449"/>
      <c r="J104" s="449"/>
      <c r="K104" s="450"/>
    </row>
    <row r="105" spans="1:11">
      <c r="A105" s="446"/>
      <c r="B105" s="447"/>
      <c r="C105" s="446"/>
      <c r="D105" s="448"/>
      <c r="E105" s="488"/>
      <c r="F105" s="213">
        <v>1138308.05</v>
      </c>
      <c r="G105" s="449"/>
      <c r="H105" s="449"/>
      <c r="I105" s="449"/>
      <c r="J105" s="449"/>
      <c r="K105" s="450"/>
    </row>
    <row r="106" spans="1:11" s="23" customFormat="1" ht="20.25" customHeight="1">
      <c r="A106" s="446"/>
      <c r="B106" s="447" t="s">
        <v>1166</v>
      </c>
      <c r="C106" s="446"/>
      <c r="D106" s="448"/>
      <c r="E106" s="448"/>
      <c r="F106" s="213" t="s">
        <v>22</v>
      </c>
      <c r="G106" s="449" t="s">
        <v>21</v>
      </c>
      <c r="H106" s="449" t="s">
        <v>21</v>
      </c>
      <c r="I106" s="449"/>
      <c r="J106" s="449" t="s">
        <v>21</v>
      </c>
      <c r="K106" s="450" t="s">
        <v>1167</v>
      </c>
    </row>
    <row r="107" spans="1:11" s="23" customFormat="1">
      <c r="A107" s="446"/>
      <c r="B107" s="447"/>
      <c r="C107" s="446"/>
      <c r="D107" s="448"/>
      <c r="E107" s="488"/>
      <c r="F107" s="213">
        <v>1183523.05</v>
      </c>
      <c r="G107" s="449"/>
      <c r="H107" s="449"/>
      <c r="I107" s="449"/>
      <c r="J107" s="449"/>
      <c r="K107" s="450"/>
    </row>
    <row r="108" spans="1:11" s="23" customFormat="1">
      <c r="A108" s="446"/>
      <c r="B108" s="447"/>
      <c r="C108" s="446"/>
      <c r="D108" s="448"/>
      <c r="E108" s="488"/>
      <c r="F108" s="213" t="s">
        <v>23</v>
      </c>
      <c r="G108" s="449"/>
      <c r="H108" s="449"/>
      <c r="I108" s="449"/>
      <c r="J108" s="449"/>
      <c r="K108" s="450"/>
    </row>
    <row r="109" spans="1:11" s="23" customFormat="1" ht="28.5" customHeight="1">
      <c r="A109" s="446"/>
      <c r="B109" s="447"/>
      <c r="C109" s="446"/>
      <c r="D109" s="448"/>
      <c r="E109" s="488"/>
      <c r="F109" s="213">
        <v>1005994.59</v>
      </c>
      <c r="G109" s="449"/>
      <c r="H109" s="449"/>
      <c r="I109" s="449"/>
      <c r="J109" s="449"/>
      <c r="K109" s="450"/>
    </row>
    <row r="110" spans="1:11" ht="20.25" customHeight="1">
      <c r="A110" s="451" t="s">
        <v>18</v>
      </c>
      <c r="B110" s="452" t="s">
        <v>148</v>
      </c>
      <c r="C110" s="451" t="s">
        <v>20</v>
      </c>
      <c r="D110" s="480"/>
      <c r="E110" s="217" t="s">
        <v>22</v>
      </c>
      <c r="F110" s="217" t="s">
        <v>22</v>
      </c>
      <c r="G110" s="454" t="s">
        <v>21</v>
      </c>
      <c r="H110" s="454" t="s">
        <v>21</v>
      </c>
      <c r="I110" s="454"/>
      <c r="J110" s="454" t="s">
        <v>21</v>
      </c>
      <c r="K110" s="479"/>
    </row>
    <row r="111" spans="1:11">
      <c r="A111" s="451"/>
      <c r="B111" s="452"/>
      <c r="C111" s="451"/>
      <c r="D111" s="480"/>
      <c r="E111" s="207">
        <v>900000</v>
      </c>
      <c r="F111" s="217">
        <v>0</v>
      </c>
      <c r="G111" s="454"/>
      <c r="H111" s="454"/>
      <c r="I111" s="454"/>
      <c r="J111" s="454"/>
      <c r="K111" s="479"/>
    </row>
    <row r="112" spans="1:11">
      <c r="A112" s="451"/>
      <c r="B112" s="452"/>
      <c r="C112" s="451"/>
      <c r="D112" s="480"/>
      <c r="E112" s="513"/>
      <c r="F112" s="217" t="s">
        <v>23</v>
      </c>
      <c r="G112" s="454"/>
      <c r="H112" s="454"/>
      <c r="I112" s="454"/>
      <c r="J112" s="454"/>
      <c r="K112" s="479"/>
    </row>
    <row r="113" spans="1:11" ht="21" customHeight="1">
      <c r="A113" s="451"/>
      <c r="B113" s="452"/>
      <c r="C113" s="451"/>
      <c r="D113" s="480"/>
      <c r="E113" s="513"/>
      <c r="F113" s="217">
        <v>0</v>
      </c>
      <c r="G113" s="454"/>
      <c r="H113" s="454"/>
      <c r="I113" s="454"/>
      <c r="J113" s="454"/>
      <c r="K113" s="479"/>
    </row>
    <row r="114" spans="1:11" ht="20.25" customHeight="1">
      <c r="A114" s="451" t="s">
        <v>18</v>
      </c>
      <c r="B114" s="452" t="s">
        <v>149</v>
      </c>
      <c r="C114" s="451" t="s">
        <v>20</v>
      </c>
      <c r="D114" s="480"/>
      <c r="E114" s="217" t="s">
        <v>22</v>
      </c>
      <c r="F114" s="217" t="s">
        <v>22</v>
      </c>
      <c r="G114" s="454" t="s">
        <v>21</v>
      </c>
      <c r="H114" s="454" t="s">
        <v>21</v>
      </c>
      <c r="I114" s="454"/>
      <c r="J114" s="454" t="s">
        <v>21</v>
      </c>
      <c r="K114" s="479"/>
    </row>
    <row r="115" spans="1:11">
      <c r="A115" s="451"/>
      <c r="B115" s="452"/>
      <c r="C115" s="451"/>
      <c r="D115" s="480"/>
      <c r="E115" s="207">
        <v>1000000</v>
      </c>
      <c r="F115" s="217">
        <v>0</v>
      </c>
      <c r="G115" s="454"/>
      <c r="H115" s="454"/>
      <c r="I115" s="454"/>
      <c r="J115" s="454"/>
      <c r="K115" s="479"/>
    </row>
    <row r="116" spans="1:11">
      <c r="A116" s="451"/>
      <c r="B116" s="452"/>
      <c r="C116" s="451"/>
      <c r="D116" s="480"/>
      <c r="E116" s="513"/>
      <c r="F116" s="217" t="s">
        <v>23</v>
      </c>
      <c r="G116" s="454"/>
      <c r="H116" s="454"/>
      <c r="I116" s="454"/>
      <c r="J116" s="454"/>
      <c r="K116" s="479"/>
    </row>
    <row r="117" spans="1:11" ht="12.75" customHeight="1">
      <c r="A117" s="451"/>
      <c r="B117" s="452"/>
      <c r="C117" s="451"/>
      <c r="D117" s="480"/>
      <c r="E117" s="513"/>
      <c r="F117" s="217">
        <v>0</v>
      </c>
      <c r="G117" s="454"/>
      <c r="H117" s="454"/>
      <c r="I117" s="454"/>
      <c r="J117" s="454"/>
      <c r="K117" s="479"/>
    </row>
    <row r="118" spans="1:11" ht="20.25" customHeight="1">
      <c r="A118" s="451" t="s">
        <v>18</v>
      </c>
      <c r="B118" s="452" t="s">
        <v>150</v>
      </c>
      <c r="C118" s="451" t="s">
        <v>20</v>
      </c>
      <c r="D118" s="480"/>
      <c r="E118" s="217" t="s">
        <v>22</v>
      </c>
      <c r="F118" s="217" t="s">
        <v>22</v>
      </c>
      <c r="G118" s="454" t="s">
        <v>21</v>
      </c>
      <c r="H118" s="454" t="s">
        <v>21</v>
      </c>
      <c r="I118" s="454"/>
      <c r="J118" s="454" t="s">
        <v>21</v>
      </c>
      <c r="K118" s="479"/>
    </row>
    <row r="119" spans="1:11">
      <c r="A119" s="451"/>
      <c r="B119" s="452"/>
      <c r="C119" s="451"/>
      <c r="D119" s="480"/>
      <c r="E119" s="207">
        <v>5000000</v>
      </c>
      <c r="F119" s="217">
        <v>0</v>
      </c>
      <c r="G119" s="454"/>
      <c r="H119" s="454"/>
      <c r="I119" s="454"/>
      <c r="J119" s="454"/>
      <c r="K119" s="479"/>
    </row>
    <row r="120" spans="1:11">
      <c r="A120" s="451"/>
      <c r="B120" s="452"/>
      <c r="C120" s="451"/>
      <c r="D120" s="480"/>
      <c r="E120" s="513"/>
      <c r="F120" s="217" t="s">
        <v>23</v>
      </c>
      <c r="G120" s="454"/>
      <c r="H120" s="454"/>
      <c r="I120" s="454"/>
      <c r="J120" s="454"/>
      <c r="K120" s="479"/>
    </row>
    <row r="121" spans="1:11" ht="12" customHeight="1">
      <c r="A121" s="451"/>
      <c r="B121" s="452"/>
      <c r="C121" s="451"/>
      <c r="D121" s="480"/>
      <c r="E121" s="513"/>
      <c r="F121" s="217">
        <v>0</v>
      </c>
      <c r="G121" s="454"/>
      <c r="H121" s="454"/>
      <c r="I121" s="454"/>
      <c r="J121" s="454"/>
      <c r="K121" s="479"/>
    </row>
    <row r="122" spans="1:11" ht="20.25" customHeight="1">
      <c r="A122" s="451" t="s">
        <v>18</v>
      </c>
      <c r="B122" s="452" t="s">
        <v>151</v>
      </c>
      <c r="C122" s="451" t="s">
        <v>20</v>
      </c>
      <c r="D122" s="480"/>
      <c r="E122" s="217" t="s">
        <v>22</v>
      </c>
      <c r="F122" s="217" t="s">
        <v>22</v>
      </c>
      <c r="G122" s="454" t="s">
        <v>21</v>
      </c>
      <c r="H122" s="454" t="s">
        <v>21</v>
      </c>
      <c r="I122" s="454"/>
      <c r="J122" s="454" t="s">
        <v>21</v>
      </c>
      <c r="K122" s="479"/>
    </row>
    <row r="123" spans="1:11">
      <c r="A123" s="451"/>
      <c r="B123" s="452"/>
      <c r="C123" s="451"/>
      <c r="D123" s="480"/>
      <c r="E123" s="207">
        <v>2000000</v>
      </c>
      <c r="F123" s="217">
        <v>0</v>
      </c>
      <c r="G123" s="454"/>
      <c r="H123" s="454"/>
      <c r="I123" s="454"/>
      <c r="J123" s="454"/>
      <c r="K123" s="479"/>
    </row>
    <row r="124" spans="1:11">
      <c r="A124" s="451"/>
      <c r="B124" s="452"/>
      <c r="C124" s="451"/>
      <c r="D124" s="480"/>
      <c r="E124" s="513"/>
      <c r="F124" s="217" t="s">
        <v>23</v>
      </c>
      <c r="G124" s="454"/>
      <c r="H124" s="454"/>
      <c r="I124" s="454"/>
      <c r="J124" s="454"/>
      <c r="K124" s="479"/>
    </row>
    <row r="125" spans="1:11">
      <c r="A125" s="451"/>
      <c r="B125" s="452"/>
      <c r="C125" s="451"/>
      <c r="D125" s="480"/>
      <c r="E125" s="513"/>
      <c r="F125" s="217">
        <v>0</v>
      </c>
      <c r="G125" s="454"/>
      <c r="H125" s="454"/>
      <c r="I125" s="454"/>
      <c r="J125" s="454"/>
      <c r="K125" s="479"/>
    </row>
    <row r="126" spans="1:11" ht="20.25" customHeight="1">
      <c r="A126" s="451" t="s">
        <v>18</v>
      </c>
      <c r="B126" s="452" t="s">
        <v>152</v>
      </c>
      <c r="C126" s="451" t="s">
        <v>20</v>
      </c>
      <c r="D126" s="480"/>
      <c r="E126" s="217" t="s">
        <v>22</v>
      </c>
      <c r="F126" s="217" t="s">
        <v>22</v>
      </c>
      <c r="G126" s="454" t="s">
        <v>21</v>
      </c>
      <c r="H126" s="454" t="s">
        <v>21</v>
      </c>
      <c r="I126" s="454"/>
      <c r="J126" s="454" t="s">
        <v>21</v>
      </c>
      <c r="K126" s="479"/>
    </row>
    <row r="127" spans="1:11">
      <c r="A127" s="451"/>
      <c r="B127" s="452"/>
      <c r="C127" s="451"/>
      <c r="D127" s="480"/>
      <c r="E127" s="207">
        <v>150000</v>
      </c>
      <c r="F127" s="217">
        <v>0</v>
      </c>
      <c r="G127" s="454"/>
      <c r="H127" s="454"/>
      <c r="I127" s="454"/>
      <c r="J127" s="454"/>
      <c r="K127" s="479"/>
    </row>
    <row r="128" spans="1:11">
      <c r="A128" s="451"/>
      <c r="B128" s="452"/>
      <c r="C128" s="451"/>
      <c r="D128" s="480"/>
      <c r="E128" s="513"/>
      <c r="F128" s="217" t="s">
        <v>23</v>
      </c>
      <c r="G128" s="454"/>
      <c r="H128" s="454"/>
      <c r="I128" s="454"/>
      <c r="J128" s="454"/>
      <c r="K128" s="479"/>
    </row>
    <row r="129" spans="1:11">
      <c r="A129" s="451"/>
      <c r="B129" s="452"/>
      <c r="C129" s="451"/>
      <c r="D129" s="480"/>
      <c r="E129" s="513"/>
      <c r="F129" s="217">
        <v>0</v>
      </c>
      <c r="G129" s="454"/>
      <c r="H129" s="454"/>
      <c r="I129" s="454"/>
      <c r="J129" s="454"/>
      <c r="K129" s="479"/>
    </row>
    <row r="130" spans="1:11" ht="20.25" customHeight="1">
      <c r="A130" s="451" t="s">
        <v>18</v>
      </c>
      <c r="B130" s="452" t="s">
        <v>153</v>
      </c>
      <c r="C130" s="451" t="s">
        <v>20</v>
      </c>
      <c r="D130" s="480"/>
      <c r="E130" s="217" t="s">
        <v>22</v>
      </c>
      <c r="F130" s="217" t="s">
        <v>22</v>
      </c>
      <c r="G130" s="454" t="s">
        <v>21</v>
      </c>
      <c r="H130" s="454" t="s">
        <v>21</v>
      </c>
      <c r="I130" s="454"/>
      <c r="J130" s="454" t="s">
        <v>21</v>
      </c>
      <c r="K130" s="479"/>
    </row>
    <row r="131" spans="1:11">
      <c r="A131" s="451"/>
      <c r="B131" s="452"/>
      <c r="C131" s="451"/>
      <c r="D131" s="480"/>
      <c r="E131" s="207">
        <v>600000</v>
      </c>
      <c r="F131" s="217">
        <v>0</v>
      </c>
      <c r="G131" s="454"/>
      <c r="H131" s="454"/>
      <c r="I131" s="454"/>
      <c r="J131" s="454"/>
      <c r="K131" s="479"/>
    </row>
    <row r="132" spans="1:11">
      <c r="A132" s="451"/>
      <c r="B132" s="452"/>
      <c r="C132" s="451"/>
      <c r="D132" s="480"/>
      <c r="E132" s="513"/>
      <c r="F132" s="217" t="s">
        <v>23</v>
      </c>
      <c r="G132" s="454"/>
      <c r="H132" s="454"/>
      <c r="I132" s="454"/>
      <c r="J132" s="454"/>
      <c r="K132" s="479"/>
    </row>
    <row r="133" spans="1:11">
      <c r="A133" s="451"/>
      <c r="B133" s="452"/>
      <c r="C133" s="451"/>
      <c r="D133" s="480"/>
      <c r="E133" s="513"/>
      <c r="F133" s="217">
        <v>0</v>
      </c>
      <c r="G133" s="454"/>
      <c r="H133" s="454"/>
      <c r="I133" s="454"/>
      <c r="J133" s="454"/>
      <c r="K133" s="479"/>
    </row>
    <row r="134" spans="1:11" ht="20.25" customHeight="1">
      <c r="A134" s="451" t="s">
        <v>18</v>
      </c>
      <c r="B134" s="452" t="s">
        <v>154</v>
      </c>
      <c r="C134" s="451" t="s">
        <v>20</v>
      </c>
      <c r="D134" s="480"/>
      <c r="E134" s="217" t="s">
        <v>22</v>
      </c>
      <c r="F134" s="217" t="s">
        <v>22</v>
      </c>
      <c r="G134" s="454" t="s">
        <v>21</v>
      </c>
      <c r="H134" s="454" t="s">
        <v>21</v>
      </c>
      <c r="I134" s="454"/>
      <c r="J134" s="454" t="s">
        <v>21</v>
      </c>
      <c r="K134" s="479"/>
    </row>
    <row r="135" spans="1:11">
      <c r="A135" s="451"/>
      <c r="B135" s="452"/>
      <c r="C135" s="451"/>
      <c r="D135" s="480"/>
      <c r="E135" s="207">
        <v>2900000</v>
      </c>
      <c r="F135" s="217">
        <v>0</v>
      </c>
      <c r="G135" s="454"/>
      <c r="H135" s="454"/>
      <c r="I135" s="454"/>
      <c r="J135" s="454"/>
      <c r="K135" s="479"/>
    </row>
    <row r="136" spans="1:11">
      <c r="A136" s="451"/>
      <c r="B136" s="452"/>
      <c r="C136" s="451"/>
      <c r="D136" s="480"/>
      <c r="E136" s="513"/>
      <c r="F136" s="217" t="s">
        <v>23</v>
      </c>
      <c r="G136" s="454"/>
      <c r="H136" s="454"/>
      <c r="I136" s="454"/>
      <c r="J136" s="454"/>
      <c r="K136" s="479"/>
    </row>
    <row r="137" spans="1:11">
      <c r="A137" s="451"/>
      <c r="B137" s="452"/>
      <c r="C137" s="451"/>
      <c r="D137" s="480"/>
      <c r="E137" s="513"/>
      <c r="F137" s="217">
        <v>0</v>
      </c>
      <c r="G137" s="454"/>
      <c r="H137" s="454"/>
      <c r="I137" s="454"/>
      <c r="J137" s="454"/>
      <c r="K137" s="479"/>
    </row>
    <row r="138" spans="1:11" ht="20.25" customHeight="1">
      <c r="A138" s="451" t="s">
        <v>18</v>
      </c>
      <c r="B138" s="452" t="s">
        <v>155</v>
      </c>
      <c r="C138" s="451" t="s">
        <v>20</v>
      </c>
      <c r="D138" s="480"/>
      <c r="E138" s="217" t="s">
        <v>22</v>
      </c>
      <c r="F138" s="217" t="s">
        <v>22</v>
      </c>
      <c r="G138" s="454" t="s">
        <v>21</v>
      </c>
      <c r="H138" s="454" t="s">
        <v>21</v>
      </c>
      <c r="I138" s="454"/>
      <c r="J138" s="454" t="s">
        <v>21</v>
      </c>
      <c r="K138" s="479"/>
    </row>
    <row r="139" spans="1:11">
      <c r="A139" s="451"/>
      <c r="B139" s="452"/>
      <c r="C139" s="451"/>
      <c r="D139" s="480"/>
      <c r="E139" s="207">
        <v>5000000</v>
      </c>
      <c r="F139" s="217">
        <v>0</v>
      </c>
      <c r="G139" s="454"/>
      <c r="H139" s="454"/>
      <c r="I139" s="454"/>
      <c r="J139" s="454"/>
      <c r="K139" s="479"/>
    </row>
    <row r="140" spans="1:11">
      <c r="A140" s="451"/>
      <c r="B140" s="452"/>
      <c r="C140" s="451"/>
      <c r="D140" s="480"/>
      <c r="E140" s="513"/>
      <c r="F140" s="217" t="s">
        <v>23</v>
      </c>
      <c r="G140" s="454"/>
      <c r="H140" s="454"/>
      <c r="I140" s="454"/>
      <c r="J140" s="454"/>
      <c r="K140" s="479"/>
    </row>
    <row r="141" spans="1:11">
      <c r="A141" s="451"/>
      <c r="B141" s="452"/>
      <c r="C141" s="451"/>
      <c r="D141" s="480"/>
      <c r="E141" s="513"/>
      <c r="F141" s="217">
        <v>0</v>
      </c>
      <c r="G141" s="454"/>
      <c r="H141" s="454"/>
      <c r="I141" s="454"/>
      <c r="J141" s="454"/>
      <c r="K141" s="479"/>
    </row>
  </sheetData>
  <mergeCells count="297">
    <mergeCell ref="H2:H5"/>
    <mergeCell ref="G10:G13"/>
    <mergeCell ref="H10:I13"/>
    <mergeCell ref="G18:K20"/>
    <mergeCell ref="E19:E20"/>
    <mergeCell ref="J10:J13"/>
    <mergeCell ref="K10:K13"/>
    <mergeCell ref="E12:E13"/>
    <mergeCell ref="G14:G17"/>
    <mergeCell ref="H14:I17"/>
    <mergeCell ref="J14:J17"/>
    <mergeCell ref="K14:K17"/>
    <mergeCell ref="E16:E17"/>
    <mergeCell ref="I2:I5"/>
    <mergeCell ref="J2:J5"/>
    <mergeCell ref="K2:K5"/>
    <mergeCell ref="E4:E5"/>
    <mergeCell ref="G6:G9"/>
    <mergeCell ref="H6:I9"/>
    <mergeCell ref="J6:J9"/>
    <mergeCell ref="K6:K9"/>
    <mergeCell ref="E8:E9"/>
    <mergeCell ref="J21:J24"/>
    <mergeCell ref="K21:K24"/>
    <mergeCell ref="E23:E24"/>
    <mergeCell ref="A25:A29"/>
    <mergeCell ref="B25:B29"/>
    <mergeCell ref="C25:C29"/>
    <mergeCell ref="D25:D29"/>
    <mergeCell ref="G25:G29"/>
    <mergeCell ref="H25:I29"/>
    <mergeCell ref="J25:J29"/>
    <mergeCell ref="A21:A24"/>
    <mergeCell ref="B21:B24"/>
    <mergeCell ref="C21:C24"/>
    <mergeCell ref="D21:D24"/>
    <mergeCell ref="G21:G24"/>
    <mergeCell ref="H21:I24"/>
    <mergeCell ref="K25:K29"/>
    <mergeCell ref="A2:A20"/>
    <mergeCell ref="B2:B20"/>
    <mergeCell ref="C2:C20"/>
    <mergeCell ref="D2:D20"/>
    <mergeCell ref="G2:G5"/>
    <mergeCell ref="E27:E29"/>
    <mergeCell ref="A38:A41"/>
    <mergeCell ref="B38:B41"/>
    <mergeCell ref="C38:C41"/>
    <mergeCell ref="D38:D41"/>
    <mergeCell ref="G38:G41"/>
    <mergeCell ref="A30:A33"/>
    <mergeCell ref="B30:B33"/>
    <mergeCell ref="C30:C33"/>
    <mergeCell ref="D30:D33"/>
    <mergeCell ref="G30:G33"/>
    <mergeCell ref="A34:A37"/>
    <mergeCell ref="B34:B37"/>
    <mergeCell ref="C34:C37"/>
    <mergeCell ref="D34:D37"/>
    <mergeCell ref="G34:G37"/>
    <mergeCell ref="H54:I57"/>
    <mergeCell ref="J54:J57"/>
    <mergeCell ref="K54:K57"/>
    <mergeCell ref="E56:E57"/>
    <mergeCell ref="A58:A61"/>
    <mergeCell ref="B58:B61"/>
    <mergeCell ref="C58:C61"/>
    <mergeCell ref="D58:D61"/>
    <mergeCell ref="G58:G61"/>
    <mergeCell ref="H58:I61"/>
    <mergeCell ref="J58:J61"/>
    <mergeCell ref="K58:K61"/>
    <mergeCell ref="E60:E61"/>
    <mergeCell ref="A54:A57"/>
    <mergeCell ref="B54:B57"/>
    <mergeCell ref="C54:C57"/>
    <mergeCell ref="D54:D57"/>
    <mergeCell ref="G54:G57"/>
    <mergeCell ref="K62:K65"/>
    <mergeCell ref="E64:E65"/>
    <mergeCell ref="A66:A69"/>
    <mergeCell ref="B66:B69"/>
    <mergeCell ref="C66:C69"/>
    <mergeCell ref="D66:D69"/>
    <mergeCell ref="G66:G69"/>
    <mergeCell ref="H66:I69"/>
    <mergeCell ref="J66:J69"/>
    <mergeCell ref="K66:K69"/>
    <mergeCell ref="A62:A65"/>
    <mergeCell ref="B62:B65"/>
    <mergeCell ref="C62:C65"/>
    <mergeCell ref="D62:D65"/>
    <mergeCell ref="G62:G65"/>
    <mergeCell ref="H62:I65"/>
    <mergeCell ref="J62:J65"/>
    <mergeCell ref="E68:E69"/>
    <mergeCell ref="K70:K73"/>
    <mergeCell ref="E72:E73"/>
    <mergeCell ref="A74:A77"/>
    <mergeCell ref="B74:B77"/>
    <mergeCell ref="C74:C77"/>
    <mergeCell ref="D74:D77"/>
    <mergeCell ref="G74:G77"/>
    <mergeCell ref="H74:I77"/>
    <mergeCell ref="J74:J77"/>
    <mergeCell ref="K74:K77"/>
    <mergeCell ref="E76:E77"/>
    <mergeCell ref="A70:A73"/>
    <mergeCell ref="B70:B73"/>
    <mergeCell ref="C70:C73"/>
    <mergeCell ref="D70:D73"/>
    <mergeCell ref="G70:G73"/>
    <mergeCell ref="H70:I73"/>
    <mergeCell ref="J70:J73"/>
    <mergeCell ref="K78:K81"/>
    <mergeCell ref="E80:E81"/>
    <mergeCell ref="A82:A85"/>
    <mergeCell ref="B82:B85"/>
    <mergeCell ref="C82:C85"/>
    <mergeCell ref="D82:D85"/>
    <mergeCell ref="G82:G85"/>
    <mergeCell ref="H82:I85"/>
    <mergeCell ref="J82:J85"/>
    <mergeCell ref="K82:K85"/>
    <mergeCell ref="A78:A81"/>
    <mergeCell ref="B78:B81"/>
    <mergeCell ref="C78:C81"/>
    <mergeCell ref="D78:D81"/>
    <mergeCell ref="G78:G81"/>
    <mergeCell ref="H78:I81"/>
    <mergeCell ref="J78:J81"/>
    <mergeCell ref="E84:E85"/>
    <mergeCell ref="K86:K89"/>
    <mergeCell ref="E88:E89"/>
    <mergeCell ref="A110:A113"/>
    <mergeCell ref="B110:B113"/>
    <mergeCell ref="C110:C113"/>
    <mergeCell ref="D110:D113"/>
    <mergeCell ref="G110:G113"/>
    <mergeCell ref="H110:I113"/>
    <mergeCell ref="J110:J113"/>
    <mergeCell ref="K110:K113"/>
    <mergeCell ref="E112:E113"/>
    <mergeCell ref="A86:A89"/>
    <mergeCell ref="B86:B89"/>
    <mergeCell ref="C86:C89"/>
    <mergeCell ref="D86:D89"/>
    <mergeCell ref="G86:G89"/>
    <mergeCell ref="H86:I89"/>
    <mergeCell ref="J86:J89"/>
    <mergeCell ref="A90:A93"/>
    <mergeCell ref="B90:B93"/>
    <mergeCell ref="C90:C93"/>
    <mergeCell ref="D90:D93"/>
    <mergeCell ref="G90:G93"/>
    <mergeCell ref="H90:I93"/>
    <mergeCell ref="K114:K117"/>
    <mergeCell ref="E116:E117"/>
    <mergeCell ref="A118:A121"/>
    <mergeCell ref="B118:B121"/>
    <mergeCell ref="C118:C121"/>
    <mergeCell ref="D118:D121"/>
    <mergeCell ref="G118:G121"/>
    <mergeCell ref="H118:I121"/>
    <mergeCell ref="J118:J121"/>
    <mergeCell ref="K118:K121"/>
    <mergeCell ref="A114:A117"/>
    <mergeCell ref="B114:B117"/>
    <mergeCell ref="C114:C117"/>
    <mergeCell ref="D114:D117"/>
    <mergeCell ref="G114:G117"/>
    <mergeCell ref="H114:I117"/>
    <mergeCell ref="J114:J117"/>
    <mergeCell ref="E120:E121"/>
    <mergeCell ref="K122:K125"/>
    <mergeCell ref="E124:E125"/>
    <mergeCell ref="A126:A129"/>
    <mergeCell ref="B126:B129"/>
    <mergeCell ref="C126:C129"/>
    <mergeCell ref="D126:D129"/>
    <mergeCell ref="G126:G129"/>
    <mergeCell ref="H126:I129"/>
    <mergeCell ref="J126:J129"/>
    <mergeCell ref="K126:K129"/>
    <mergeCell ref="E128:E129"/>
    <mergeCell ref="A122:A125"/>
    <mergeCell ref="B122:B125"/>
    <mergeCell ref="C122:C125"/>
    <mergeCell ref="D122:D125"/>
    <mergeCell ref="G122:G125"/>
    <mergeCell ref="H122:I125"/>
    <mergeCell ref="J122:J125"/>
    <mergeCell ref="A130:A133"/>
    <mergeCell ref="B130:B133"/>
    <mergeCell ref="C130:C133"/>
    <mergeCell ref="D130:D133"/>
    <mergeCell ref="G130:G133"/>
    <mergeCell ref="H130:I133"/>
    <mergeCell ref="J130:J133"/>
    <mergeCell ref="K130:K133"/>
    <mergeCell ref="E132:E133"/>
    <mergeCell ref="A134:A137"/>
    <mergeCell ref="B134:B137"/>
    <mergeCell ref="C134:C137"/>
    <mergeCell ref="D134:D137"/>
    <mergeCell ref="G134:G137"/>
    <mergeCell ref="H134:I137"/>
    <mergeCell ref="J134:J137"/>
    <mergeCell ref="K134:K137"/>
    <mergeCell ref="H138:I141"/>
    <mergeCell ref="J138:J141"/>
    <mergeCell ref="K138:K141"/>
    <mergeCell ref="E140:E141"/>
    <mergeCell ref="E136:E137"/>
    <mergeCell ref="A138:A141"/>
    <mergeCell ref="B138:B141"/>
    <mergeCell ref="C138:C141"/>
    <mergeCell ref="D138:D141"/>
    <mergeCell ref="G138:G141"/>
    <mergeCell ref="J90:J93"/>
    <mergeCell ref="K90:K93"/>
    <mergeCell ref="A94:A97"/>
    <mergeCell ref="B94:B97"/>
    <mergeCell ref="C94:C97"/>
    <mergeCell ref="D94:D97"/>
    <mergeCell ref="G94:G97"/>
    <mergeCell ref="H94:I97"/>
    <mergeCell ref="J94:J97"/>
    <mergeCell ref="K94:K97"/>
    <mergeCell ref="E94:E97"/>
    <mergeCell ref="E90:E93"/>
    <mergeCell ref="A98:A101"/>
    <mergeCell ref="B98:B101"/>
    <mergeCell ref="C98:C101"/>
    <mergeCell ref="D98:D101"/>
    <mergeCell ref="G98:G101"/>
    <mergeCell ref="H98:I101"/>
    <mergeCell ref="J98:J101"/>
    <mergeCell ref="K98:K101"/>
    <mergeCell ref="E98:E101"/>
    <mergeCell ref="A102:A105"/>
    <mergeCell ref="B102:B105"/>
    <mergeCell ref="C102:C105"/>
    <mergeCell ref="D102:D105"/>
    <mergeCell ref="G102:G105"/>
    <mergeCell ref="H102:I105"/>
    <mergeCell ref="J102:J105"/>
    <mergeCell ref="K102:K105"/>
    <mergeCell ref="E102:E105"/>
    <mergeCell ref="A106:A109"/>
    <mergeCell ref="B106:B109"/>
    <mergeCell ref="C106:C109"/>
    <mergeCell ref="D106:D109"/>
    <mergeCell ref="G106:G109"/>
    <mergeCell ref="H106:I109"/>
    <mergeCell ref="J106:J109"/>
    <mergeCell ref="K106:K109"/>
    <mergeCell ref="E106:E109"/>
    <mergeCell ref="H34:I37"/>
    <mergeCell ref="J34:J37"/>
    <mergeCell ref="K34:K37"/>
    <mergeCell ref="E30:E33"/>
    <mergeCell ref="E34:E37"/>
    <mergeCell ref="A42:A45"/>
    <mergeCell ref="B42:B45"/>
    <mergeCell ref="C42:C45"/>
    <mergeCell ref="D42:D45"/>
    <mergeCell ref="E42:E45"/>
    <mergeCell ref="G42:G45"/>
    <mergeCell ref="H42:I45"/>
    <mergeCell ref="J42:J45"/>
    <mergeCell ref="K42:K45"/>
    <mergeCell ref="H38:I41"/>
    <mergeCell ref="J38:J41"/>
    <mergeCell ref="K38:K41"/>
    <mergeCell ref="E40:E41"/>
    <mergeCell ref="H30:I33"/>
    <mergeCell ref="J30:J33"/>
    <mergeCell ref="K30:K33"/>
    <mergeCell ref="C46:C49"/>
    <mergeCell ref="D46:D49"/>
    <mergeCell ref="E46:E49"/>
    <mergeCell ref="G46:G49"/>
    <mergeCell ref="H46:I49"/>
    <mergeCell ref="J46:J49"/>
    <mergeCell ref="K46:K49"/>
    <mergeCell ref="A50:A53"/>
    <mergeCell ref="B50:B53"/>
    <mergeCell ref="C50:C53"/>
    <mergeCell ref="D50:D53"/>
    <mergeCell ref="E50:E53"/>
    <mergeCell ref="G50:G53"/>
    <mergeCell ref="H50:I53"/>
    <mergeCell ref="J50:J53"/>
    <mergeCell ref="K50:K53"/>
    <mergeCell ref="A46:A49"/>
    <mergeCell ref="B46:B49"/>
  </mergeCells>
  <pageMargins left="1.1023622047244095" right="0.19685039370078741" top="0.74803149606299213" bottom="0.74803149606299213" header="0.31496062992125984" footer="0.31496062992125984"/>
  <pageSetup paperSize="8" firstPageNumber="29"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1.1.1. </vt:lpstr>
      <vt:lpstr>1.1.2.</vt:lpstr>
      <vt:lpstr>1.1.3.</vt:lpstr>
      <vt:lpstr>1.1.4.</vt:lpstr>
      <vt:lpstr>1.1.5.</vt:lpstr>
      <vt:lpstr>1.1.6.</vt:lpstr>
      <vt:lpstr>1.2.1.</vt:lpstr>
      <vt:lpstr>1.2.2.</vt:lpstr>
      <vt:lpstr>1.2.3.</vt:lpstr>
      <vt:lpstr>1.2.4.</vt:lpstr>
      <vt:lpstr>1.3.1. </vt:lpstr>
      <vt:lpstr>1.3.2.</vt:lpstr>
      <vt:lpstr>1.3.3.</vt:lpstr>
      <vt:lpstr>2.1.1.</vt:lpstr>
      <vt:lpstr>2.1.2.</vt:lpstr>
      <vt:lpstr>2.1.3.</vt:lpstr>
      <vt:lpstr>2.1.4.</vt:lpstr>
      <vt:lpstr>2.1.5.</vt:lpstr>
      <vt:lpstr>2.1.6.</vt:lpstr>
      <vt:lpstr>2.1.7.</vt:lpstr>
      <vt:lpstr>2.2.1.</vt:lpstr>
      <vt:lpstr>2.2.2.</vt:lpstr>
      <vt:lpstr>2.2.3.</vt:lpstr>
      <vt:lpstr>2.2.4.</vt:lpstr>
      <vt:lpstr>2.3.1.</vt:lpstr>
      <vt:lpstr>2.3.2.</vt:lpstr>
      <vt:lpstr>2.4.1.</vt:lpstr>
      <vt:lpstr>2.4.2.</vt:lpstr>
      <vt:lpstr>2.4.3.</vt:lpstr>
      <vt:lpstr>2.4.5.</vt:lpstr>
      <vt:lpstr>2.4.4.</vt:lpstr>
      <vt:lpstr>2.5.1.</vt:lpstr>
      <vt:lpstr>2.5.2.</vt:lpstr>
      <vt:lpstr>2.5.3.</vt:lpstr>
      <vt:lpstr>2.5.4.</vt:lpstr>
      <vt:lpstr>2.5.5.</vt:lpstr>
      <vt:lpstr>2.5.6.</vt:lpstr>
      <vt:lpstr>3.1.1.</vt:lpstr>
      <vt:lpstr>3.1.2.</vt:lpstr>
      <vt:lpstr>3.1.3.</vt:lpstr>
      <vt:lpstr>3.1.4.</vt:lpstr>
      <vt:lpstr>3.1.5.</vt:lpstr>
      <vt:lpstr>3.1.6.</vt:lpstr>
      <vt:lpstr>3.1.7.</vt:lpstr>
      <vt:lpstr>3.2.1.</vt:lpstr>
      <vt:lpstr>3.2.2.</vt:lpstr>
      <vt:lpstr>3.2.3.</vt:lpstr>
      <vt:lpstr>3.2.4.</vt:lpstr>
      <vt:lpstr>3.2.5.</vt:lpstr>
      <vt:lpstr>3.2.6.</vt:lpstr>
      <vt:lpstr>3.3.1.</vt:lpstr>
      <vt:lpstr>3.3.2.</vt:lpstr>
      <vt:lpstr>3.3.3.</vt:lpstr>
      <vt:lpstr>3.4.1.</vt:lpstr>
      <vt:lpstr>3.4.2.</vt:lpstr>
      <vt:lpstr>3.4.3.</vt:lpstr>
      <vt:lpstr>3.5.1.</vt:lpstr>
      <vt:lpstr>3.5.2.</vt:lpstr>
      <vt:lpstr>3.5.3.</vt:lpstr>
      <vt:lpstr>3.5.4.</vt:lpstr>
      <vt:lpstr>3.5.5.</vt:lpstr>
      <vt:lpstr>3.5.6.</vt:lpstr>
      <vt:lpstr>3.6.1.</vt:lpstr>
      <vt:lpstr>3.6.2.</vt:lpstr>
      <vt:lpstr>3.6.3.</vt:lpstr>
      <vt:lpstr>4.1.1.</vt:lpstr>
      <vt:lpstr>4.1.2.</vt:lpstr>
      <vt:lpstr>4.2.1.</vt:lpstr>
      <vt:lpstr>4.2.2.</vt:lpstr>
      <vt:lpstr>4.2.3.</vt:lpstr>
      <vt:lpstr>4.2.4.</vt:lpstr>
      <vt:lpstr>Prioritetai</vt:lpstr>
      <vt:lpstr>Sheet1</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2014-02-19T09:30:59Z</cp:lastPrinted>
  <dcterms:created xsi:type="dcterms:W3CDTF">2013-01-28T11:46:13Z</dcterms:created>
  <dcterms:modified xsi:type="dcterms:W3CDTF">2014-02-27T08:31:47Z</dcterms:modified>
</cp:coreProperties>
</file>